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<sst xmlns="http://schemas.openxmlformats.org/spreadsheetml/2006/main" count="464" uniqueCount="462">
  <si>
    <t>Ampliaciones</t>
  </si>
  <si>
    <t>Reducciones</t>
  </si>
  <si>
    <t>2</t>
  </si>
  <si>
    <t>3= (1 + ó - 2)</t>
  </si>
  <si>
    <t>5111</t>
  </si>
  <si>
    <t>Convenios</t>
  </si>
  <si>
    <t>1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</si>
  <si>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</si>
  <si>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</si>
  <si>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</si>
  <si>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</si>
  <si>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</si>
  <si>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</si>
  <si>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</si>
  <si>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</si>
  <si>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</si>
  <si>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</si>
  <si>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</si>
  <si>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</si>
  <si>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</si>
  <si>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</si>
  <si>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</si>
  <si>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</si>
  <si>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</si>
  <si>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</si>
  <si>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</si>
  <si>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</si>
  <si>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</si>
  <si>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</si>
  <si>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</si>
  <si>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</si>
  <si>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</si>
  <si>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</si>
  <si>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</si>
  <si>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</si>
  <si>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</si>
  <si>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</si>
  <si>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</si>
  <si>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</si>
  <si>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</si>
  <si>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</si>
  <si>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</si>
  <si>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</si>
  <si>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</si>
  <si>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</si>
  <si>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</si>
  <si>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</si>
  <si>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</si>
  <si>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</si>
  <si>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</si>
  <si>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</si>
  <si>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</si>
  <si>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</si>
  <si>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</si>
  <si>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</si>
  <si>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</si>
  <si>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</si>
  <si>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</si>
  <si>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</si>
  <si>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</si>
  <si>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</si>
  <si>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</si>
  <si>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</si>
  <si>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</si>
  <si>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</si>
  <si>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</si>
  <si>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</si>
  <si>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</si>
  <si>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</si>
  <si>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1544</t>
  </si>
  <si>
    <t>Homologacion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</si>
  <si>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</si>
  <si>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</si>
  <si>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</si>
  <si>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</si>
  <si>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</si>
  <si>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</si>
  <si>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</si>
  <si>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</si>
  <si>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</si>
  <si>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</si>
  <si>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</si>
  <si>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</si>
  <si>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</si>
  <si>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</si>
  <si>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</si>
  <si>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</si>
  <si>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</si>
  <si>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</si>
  <si>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</si>
  <si>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</si>
  <si>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</si>
  <si>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</si>
  <si>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</si>
  <si>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</si>
  <si>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</si>
  <si>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</si>
  <si>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</si>
  <si>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</si>
  <si>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</si>
  <si>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</si>
  <si>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</si>
  <si>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</si>
  <si>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</si>
  <si>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</si>
  <si>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</si>
  <si>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</si>
  <si>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</si>
  <si>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</si>
  <si>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</si>
  <si>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</si>
  <si>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</si>
  <si>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</si>
  <si>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</si>
  <si>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</si>
  <si>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</si>
  <si>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</si>
  <si>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</si>
  <si>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</si>
  <si>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</si>
  <si>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</si>
  <si>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</si>
  <si>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</si>
  <si>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</si>
  <si>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</si>
  <si>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</si>
  <si>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</si>
  <si>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</si>
  <si>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</si>
  <si>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</si>
  <si>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</si>
  <si>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</si>
  <si>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</si>
  <si>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</si>
  <si>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</si>
  <si>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</si>
  <si>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</si>
  <si>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</si>
  <si>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</si>
  <si>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</si>
  <si>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</si>
  <si>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</si>
  <si>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</si>
  <si>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</si>
  <si>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</si>
  <si>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</si>
  <si>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</si>
  <si>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</si>
  <si>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</si>
  <si>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</si>
  <si>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</si>
  <si>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</si>
  <si>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</si>
  <si>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</si>
  <si>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</si>
  <si>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</si>
  <si>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</si>
  <si>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</si>
  <si>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</si>
  <si>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</si>
  <si>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</si>
  <si>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</si>
  <si>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</si>
  <si>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</si>
  <si>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</si>
  <si>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</si>
  <si>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</si>
  <si>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</si>
  <si>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</si>
  <si>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</si>
  <si>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</si>
  <si>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</si>
  <si>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</si>
  <si>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</si>
  <si>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</si>
  <si>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</si>
  <si>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</si>
  <si>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</si>
  <si>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</si>
  <si>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</si>
  <si>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>Refacciones y Acces. Menores de Eq. Instr. Médico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</si>
  <si>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</si>
  <si>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</si>
  <si>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</si>
  <si>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</si>
  <si>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</si>
  <si>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</si>
  <si>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</si>
  <si>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</si>
  <si>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</si>
  <si>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</si>
  <si>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</si>
  <si>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</si>
  <si>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</si>
  <si>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</si>
  <si>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</si>
  <si>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</si>
  <si>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</si>
  <si>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>Servicio de agua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</si>
  <si>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</si>
  <si>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</si>
  <si>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</si>
  <si>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</si>
  <si>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</si>
  <si>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</si>
  <si>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</si>
  <si>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</si>
  <si>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</si>
  <si>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</si>
  <si>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</si>
  <si>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>Arrendamiento de edificios</t>
  </si>
  <si>
    <t>3231</t>
  </si>
  <si>
    <t>Arrendamiento de mobiliario y Eq. Admón Educ. Rec.</t>
  </si>
  <si>
    <t>3232</t>
  </si>
  <si>
    <t>Arrendamiento de equipo y bienes informáticos</t>
  </si>
  <si>
    <t>3251</t>
  </si>
  <si>
    <t>Arrendamiento de vehículos terrestres p/Serv. Púb.</t>
  </si>
  <si>
    <t>3261</t>
  </si>
  <si>
    <t>Arrendamiento de maquinaria, otros equipos y herra</t>
  </si>
  <si>
    <t>3271</t>
  </si>
  <si>
    <t>Patentes, regalías y otros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</si>
  <si>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</si>
  <si>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</si>
  <si>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</si>
  <si>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</si>
  <si>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</si>
  <si>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</si>
  <si>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</si>
  <si>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</si>
  <si>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</si>
  <si>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</si>
  <si>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</si>
  <si>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</si>
  <si>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</si>
  <si>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</si>
  <si>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</si>
  <si>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</si>
  <si>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</si>
  <si>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</si>
  <si>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</si>
  <si>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</si>
  <si>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</si>
  <si>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</si>
  <si>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</si>
  <si>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</si>
  <si>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</si>
  <si>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</si>
  <si>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</si>
  <si>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</si>
  <si>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</si>
  <si>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>Servicios profesionales, científicos y técnicos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</si>
  <si>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</si>
  <si>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</si>
  <si>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</si>
  <si>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</si>
  <si>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</si>
  <si>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</si>
  <si>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</si>
  <si>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>Almacenaje, embalaje y envase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</si>
  <si>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</si>
  <si>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</si>
  <si>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</si>
  <si>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</si>
  <si>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</si>
  <si>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</si>
  <si>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</si>
  <si>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</si>
  <si>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</si>
  <si>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</si>
  <si>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</si>
  <si>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</si>
  <si>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</si>
  <si>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</si>
  <si>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</si>
  <si>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</si>
  <si>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</si>
  <si>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</si>
  <si>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</si>
  <si>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</si>
  <si>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</si>
  <si>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</si>
  <si>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</si>
  <si>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</si>
  <si>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</si>
  <si>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</si>
  <si>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</si>
  <si>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</si>
  <si>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</si>
  <si>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</si>
  <si>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</si>
  <si>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</si>
  <si>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</si>
  <si>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</si>
  <si>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</si>
  <si>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</si>
  <si>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</si>
  <si>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</si>
  <si>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</si>
  <si>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</si>
  <si>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</si>
  <si>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</si>
  <si>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3791</t>
  </si>
  <si>
    <t>Otros servicios de traslado y hospedaje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</si>
  <si>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</si>
  <si>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</si>
  <si>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</si>
  <si>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</si>
  <si>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</si>
  <si>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</si>
  <si>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</si>
  <si>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</si>
  <si>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</si>
  <si>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</si>
  <si>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</si>
  <si>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</si>
  <si>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</si>
  <si>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</si>
  <si>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</si>
  <si>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</si>
  <si>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</si>
  <si>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</si>
  <si>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</si>
  <si>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</si>
  <si>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</si>
  <si>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</si>
  <si>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</si>
  <si>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</si>
  <si>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</si>
  <si>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</si>
  <si>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</si>
  <si>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</si>
  <si>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</si>
  <si>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</si>
  <si>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</si>
  <si>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</si>
  <si>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</si>
  <si>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</si>
  <si>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4418</t>
  </si>
  <si>
    <t>Ayuda para erogaciones imprevistas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</si>
  <si>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</si>
  <si>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</si>
  <si>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</si>
  <si>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</si>
  <si>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</si>
  <si>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</si>
  <si>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</si>
  <si>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</si>
  <si>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</si>
  <si>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</si>
  <si>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</si>
  <si>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</si>
  <si>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</si>
  <si>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</si>
  <si>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</si>
  <si>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</si>
  <si>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</si>
  <si>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</si>
  <si>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</si>
  <si>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</si>
  <si>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</si>
  <si>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</si>
  <si>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</si>
  <si>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</si>
  <si>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</si>
  <si>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</si>
  <si>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</si>
  <si>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</si>
  <si>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</si>
  <si>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</si>
  <si>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</si>
  <si>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</si>
  <si>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</si>
  <si>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</si>
  <si>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5421</t>
  </si>
  <si>
    <t>Carrocerías, remolques y Eq auxiliares de transpor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</si>
  <si>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</si>
  <si>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</si>
  <si>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</si>
  <si>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</si>
  <si>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</si>
  <si>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</si>
  <si>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</si>
  <si>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</si>
  <si>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</si>
  <si>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</si>
  <si>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</si>
  <si>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</si>
  <si>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</si>
  <si>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</si>
  <si>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</si>
  <si>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</si>
  <si>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</si>
  <si>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</si>
  <si>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</si>
  <si>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5811</t>
  </si>
  <si>
    <t>Terrenos</t>
  </si>
  <si>
    <t>5894</t>
  </si>
  <si>
    <t>Otros 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</si>
  <si>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</si>
  <si>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</si>
  <si>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</si>
  <si>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</si>
  <si>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</si>
  <si>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</si>
  <si>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</si>
  <si>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</si>
  <si>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</si>
  <si>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</si>
  <si>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</si>
  <si>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</si>
  <si>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</si>
  <si>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</si>
  <si>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</si>
  <si>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</si>
  <si>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</si>
  <si>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</si>
  <si>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</si>
  <si>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</si>
  <si>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</si>
  <si>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</si>
  <si>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</si>
  <si>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</si>
  <si>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</si>
  <si>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</si>
  <si>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</si>
  <si>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</si>
  <si>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</si>
  <si>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</si>
  <si>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</si>
  <si>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</si>
  <si>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</si>
  <si>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</si>
  <si>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</si>
  <si>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</si>
  <si>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</si>
  <si>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</si>
  <si>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</si>
  <si>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</si>
  <si>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</si>
  <si>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</si>
  <si>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</si>
  <si>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</si>
  <si>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</si>
  <si>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</si>
  <si>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</si>
  <si>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</si>
  <si>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</si>
  <si>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</si>
  <si>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</si>
  <si>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</si>
  <si>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</si>
  <si>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</si>
  <si>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</si>
  <si>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</si>
  <si>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</si>
  <si>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</si>
  <si>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</si>
  <si>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</si>
  <si>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</si>
  <si>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</si>
  <si>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TOTAL:</t>
  </si>
  <si>
    <t>AL 30 DE ABRIL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</si>
</sst>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105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4" xfId="106"/>
    <cellStyle name="Porcentaje 5" xfId="107"/>
    <cellStyle name="Porcentaje 7" xfId="108"/>
    <cellStyle name="Porcentaje 9" xfId="109"/>
    <cellStyle name="Porcentual 10" xfId="110"/>
    <cellStyle name="Porcentual 12" xfId="111"/>
    <cellStyle name="Porcentual 13" xfId="112"/>
    <cellStyle name="Porcentual 2" xfId="113"/>
    <cellStyle name="Porcentual 8" xfId="114"/>
    <cellStyle name="Porcentual 9" xfId="115"/>
    <cellStyle name="Salida" xfId="116"/>
    <cellStyle name="Texto de advertencia" xfId="117"/>
    <cellStyle name="Texto explicativo" xfId="118"/>
    <cellStyle name="Título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1</xdr:row>
      <xdr:rowOff>19050</xdr:rowOff>
    </xdr:from>
    <xdr:to>
      <xdr:col>14</xdr:col>
      <xdr:colOff>1085850</xdr:colOff>
      <xdr:row>4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11475" y="14287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zoomScalePageLayoutView="0" workbookViewId="0" topLeftCell="A1">
      <selection activeCell="E27" sqref="E27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9.7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" customHeight="1">
      <c r="A2" s="6"/>
      <c r="B2" s="7"/>
      <c r="C2" s="6"/>
      <c r="D2" s="6"/>
      <c r="E2" s="10"/>
      <c r="F2" s="10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6"/>
      <c r="B3" s="27" t="s">
        <v>444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 customHeight="1">
      <c r="A4" s="6"/>
      <c r="B4" s="28" t="s">
        <v>461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9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30" customHeight="1">
      <c r="A7" s="11"/>
      <c r="B7" s="29" t="s">
        <v>7</v>
      </c>
      <c r="C7" s="30"/>
      <c r="D7" s="32" t="s">
        <v>8</v>
      </c>
      <c r="E7" s="32" t="s">
        <v>9</v>
      </c>
      <c r="F7" s="32"/>
      <c r="G7" s="32" t="s">
        <v>10</v>
      </c>
      <c r="H7" s="31" t="s">
        <v>11</v>
      </c>
      <c r="I7" s="31" t="s">
        <v>445</v>
      </c>
      <c r="J7" s="31" t="s">
        <v>12</v>
      </c>
      <c r="K7" s="31" t="s">
        <v>13</v>
      </c>
      <c r="L7" s="31" t="s">
        <v>446</v>
      </c>
      <c r="M7" s="31" t="s">
        <v>14</v>
      </c>
      <c r="N7" s="31" t="s">
        <v>15</v>
      </c>
      <c r="O7" s="31" t="s">
        <v>16</v>
      </c>
    </row>
    <row r="8" spans="1:15" s="3" customFormat="1" ht="19.5" customHeight="1">
      <c r="A8" s="11"/>
      <c r="B8" s="29"/>
      <c r="C8" s="30"/>
      <c r="D8" s="33"/>
      <c r="E8" s="26" t="s">
        <v>1</v>
      </c>
      <c r="F8" s="26" t="s">
        <v>0</v>
      </c>
      <c r="G8" s="33"/>
      <c r="H8" s="31"/>
      <c r="I8" s="31"/>
      <c r="J8" s="31"/>
      <c r="K8" s="31"/>
      <c r="L8" s="31"/>
      <c r="M8" s="31"/>
      <c r="N8" s="31"/>
      <c r="O8" s="31"/>
    </row>
    <row r="9" spans="1:15" s="2" customFormat="1" ht="15" customHeight="1" hidden="1">
      <c r="A9" s="7"/>
      <c r="B9" s="7"/>
      <c r="C9" s="7"/>
      <c r="D9" s="8" t="s">
        <v>6</v>
      </c>
      <c r="E9" s="8" t="s">
        <v>2</v>
      </c>
      <c r="F9" s="8" t="s">
        <v>2</v>
      </c>
      <c r="G9" s="8" t="s">
        <v>3</v>
      </c>
      <c r="H9" s="8" t="s">
        <v>17</v>
      </c>
      <c r="I9" s="8" t="s">
        <v>18</v>
      </c>
      <c r="J9" s="8" t="s">
        <v>19</v>
      </c>
      <c r="K9" s="8" t="s">
        <v>20</v>
      </c>
      <c r="L9" s="8" t="s">
        <v>21</v>
      </c>
      <c r="M9" s="8" t="s">
        <v>22</v>
      </c>
      <c r="N9" s="8" t="s">
        <v>23</v>
      </c>
      <c r="O9" s="8" t="s">
        <v>24</v>
      </c>
    </row>
    <row r="10" spans="1:15" s="2" customFormat="1" ht="15" customHeight="1" hidden="1">
      <c r="A10" s="7"/>
      <c r="B10" s="7"/>
      <c r="C10" s="7"/>
      <c r="D10" s="7" t="s">
        <v>25</v>
      </c>
      <c r="E10" s="7" t="s">
        <v>26</v>
      </c>
      <c r="F10" s="7" t="s">
        <v>26</v>
      </c>
      <c r="G10" s="7"/>
      <c r="H10" s="7" t="s">
        <v>27</v>
      </c>
      <c r="I10" s="7"/>
      <c r="J10" s="7" t="s">
        <v>28</v>
      </c>
      <c r="K10" s="7"/>
      <c r="L10" s="7"/>
      <c r="M10" s="7" t="s">
        <v>29</v>
      </c>
      <c r="N10" s="7" t="s">
        <v>30</v>
      </c>
      <c r="O10" s="7"/>
    </row>
    <row r="11" spans="1:15" s="2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 customHeight="1">
      <c r="A12" s="6"/>
      <c r="B12" s="9" t="s">
        <v>31</v>
      </c>
      <c r="C12" s="12" t="s">
        <v>32</v>
      </c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</row>
    <row r="13" spans="1:15" ht="15" customHeight="1">
      <c r="A13" s="6"/>
      <c r="B13" s="7"/>
      <c r="C13" s="6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  <c r="O13" s="17"/>
    </row>
    <row r="14" spans="1:15" ht="15" customHeight="1">
      <c r="A14" s="6"/>
      <c r="B14" s="13" t="s">
        <v>33</v>
      </c>
      <c r="C14" s="14" t="s">
        <v>34</v>
      </c>
      <c r="D14" s="18">
        <f aca="true" t="shared" si="0" ref="D14:O14">SUBTOTAL(9,D15:D16)</f>
        <v>96764483</v>
      </c>
      <c r="E14" s="18">
        <f t="shared" si="0"/>
        <v>3021974</v>
      </c>
      <c r="F14" s="18">
        <f t="shared" si="0"/>
        <v>8252026</v>
      </c>
      <c r="G14" s="18">
        <f t="shared" si="0"/>
        <v>101994535</v>
      </c>
      <c r="H14" s="18">
        <f t="shared" si="0"/>
        <v>101994535</v>
      </c>
      <c r="I14" s="18">
        <f t="shared" si="0"/>
        <v>0</v>
      </c>
      <c r="J14" s="18">
        <f t="shared" si="0"/>
        <v>33471207.97</v>
      </c>
      <c r="K14" s="18">
        <f t="shared" si="0"/>
        <v>68523327.03</v>
      </c>
      <c r="L14" s="18">
        <f t="shared" si="0"/>
        <v>68523327.03</v>
      </c>
      <c r="M14" s="18">
        <f t="shared" si="0"/>
        <v>33468505.56</v>
      </c>
      <c r="N14" s="18">
        <f t="shared" si="0"/>
        <v>33426032.31</v>
      </c>
      <c r="O14" s="18">
        <f t="shared" si="0"/>
        <v>45175.66000000015</v>
      </c>
    </row>
    <row r="15" spans="1:15" ht="15" customHeight="1">
      <c r="A15" s="6"/>
      <c r="B15" s="19" t="s">
        <v>35</v>
      </c>
      <c r="C15" s="20" t="s">
        <v>36</v>
      </c>
      <c r="D15" s="21">
        <v>96764483</v>
      </c>
      <c r="E15" s="21">
        <v>3021974</v>
      </c>
      <c r="F15" s="21">
        <v>8252026</v>
      </c>
      <c r="G15" s="21">
        <f>D15-E15+F15</f>
        <v>101994535</v>
      </c>
      <c r="H15" s="21">
        <v>101994535</v>
      </c>
      <c r="I15" s="21">
        <f>G15-H15</f>
        <v>0</v>
      </c>
      <c r="J15" s="21">
        <v>33471207.97</v>
      </c>
      <c r="K15" s="22">
        <f>H15-J15</f>
        <v>68523327.03</v>
      </c>
      <c r="L15" s="22">
        <f>G15-J15</f>
        <v>68523327.03</v>
      </c>
      <c r="M15" s="21">
        <v>33468505.56</v>
      </c>
      <c r="N15" s="21">
        <v>33426032.31</v>
      </c>
      <c r="O15" s="22">
        <f>J15-N15</f>
        <v>45175.66000000015</v>
      </c>
    </row>
    <row r="16" spans="1:15" ht="4.5" customHeight="1">
      <c r="A16" s="6"/>
      <c r="B16" s="23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" customHeight="1">
      <c r="A17" s="6"/>
      <c r="B17" s="13" t="s">
        <v>37</v>
      </c>
      <c r="C17" s="14" t="s">
        <v>38</v>
      </c>
      <c r="D17" s="18">
        <f aca="true" t="shared" si="1" ref="D17:O17">SUBTOTAL(9,D18:D19)</f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6"/>
      <c r="B18" s="19" t="s">
        <v>39</v>
      </c>
      <c r="C18" s="20" t="s">
        <v>40</v>
      </c>
      <c r="D18" s="21">
        <v>0</v>
      </c>
      <c r="E18" s="21">
        <v>0</v>
      </c>
      <c r="F18" s="21">
        <v>0</v>
      </c>
      <c r="G18" s="21">
        <f>D18-E18+F18</f>
        <v>0</v>
      </c>
      <c r="H18" s="21">
        <v>0</v>
      </c>
      <c r="I18" s="21">
        <f>G18-H18</f>
        <v>0</v>
      </c>
      <c r="J18" s="21">
        <v>0</v>
      </c>
      <c r="K18" s="22">
        <f>H18-J18</f>
        <v>0</v>
      </c>
      <c r="L18" s="22">
        <f>G18-J18</f>
        <v>0</v>
      </c>
      <c r="M18" s="21">
        <v>0</v>
      </c>
      <c r="N18" s="21">
        <v>0</v>
      </c>
      <c r="O18" s="22">
        <f>J18-N18</f>
        <v>0</v>
      </c>
    </row>
    <row r="19" spans="1:15" ht="4.5" customHeight="1">
      <c r="A19" s="6"/>
      <c r="B19" s="23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" customHeight="1">
      <c r="A20" s="6"/>
      <c r="B20" s="13" t="s">
        <v>41</v>
      </c>
      <c r="C20" s="14" t="s">
        <v>42</v>
      </c>
      <c r="D20" s="18">
        <f aca="true" t="shared" si="2" ref="D20:O20">SUBTOTAL(9,D21:D24)</f>
        <v>20117552</v>
      </c>
      <c r="E20" s="18">
        <f t="shared" si="2"/>
        <v>23503</v>
      </c>
      <c r="F20" s="18">
        <f t="shared" si="2"/>
        <v>394816</v>
      </c>
      <c r="G20" s="18">
        <f t="shared" si="2"/>
        <v>20488865</v>
      </c>
      <c r="H20" s="18">
        <f t="shared" si="2"/>
        <v>20488865</v>
      </c>
      <c r="I20" s="18">
        <f t="shared" si="2"/>
        <v>0</v>
      </c>
      <c r="J20" s="18">
        <f t="shared" si="2"/>
        <v>6645016.680000001</v>
      </c>
      <c r="K20" s="18">
        <f t="shared" si="2"/>
        <v>13843848.32</v>
      </c>
      <c r="L20" s="18">
        <f t="shared" si="2"/>
        <v>13843848.32</v>
      </c>
      <c r="M20" s="18">
        <f t="shared" si="2"/>
        <v>796903.4600000001</v>
      </c>
      <c r="N20" s="18">
        <f t="shared" si="2"/>
        <v>743739.8</v>
      </c>
      <c r="O20" s="18">
        <f t="shared" si="2"/>
        <v>5901276.880000001</v>
      </c>
    </row>
    <row r="21" spans="1:15" ht="15" customHeight="1">
      <c r="A21" s="6"/>
      <c r="B21" s="19" t="s">
        <v>43</v>
      </c>
      <c r="C21" s="20" t="s">
        <v>44</v>
      </c>
      <c r="D21" s="21">
        <v>1696684</v>
      </c>
      <c r="E21" s="21">
        <v>0</v>
      </c>
      <c r="F21" s="21">
        <v>315746</v>
      </c>
      <c r="G21" s="21">
        <f>D21-E21+F21</f>
        <v>2012430</v>
      </c>
      <c r="H21" s="21">
        <v>2012430</v>
      </c>
      <c r="I21" s="21">
        <f>G21-H21</f>
        <v>0</v>
      </c>
      <c r="J21" s="21">
        <v>642744.2700000001</v>
      </c>
      <c r="K21" s="22">
        <f>H21-J21</f>
        <v>1369685.73</v>
      </c>
      <c r="L21" s="22">
        <f>G21-J21</f>
        <v>1369685.73</v>
      </c>
      <c r="M21" s="21">
        <v>642744.27</v>
      </c>
      <c r="N21" s="21">
        <v>641265.6300000001</v>
      </c>
      <c r="O21" s="22">
        <f>J21-N21</f>
        <v>1478.640000000014</v>
      </c>
    </row>
    <row r="22" spans="1:15" ht="15" customHeight="1">
      <c r="A22" s="6"/>
      <c r="B22" s="19" t="s">
        <v>45</v>
      </c>
      <c r="C22" s="20" t="s">
        <v>46</v>
      </c>
      <c r="D22" s="21">
        <v>1933608</v>
      </c>
      <c r="E22" s="21">
        <v>2137</v>
      </c>
      <c r="F22" s="21">
        <v>7189</v>
      </c>
      <c r="G22" s="21">
        <f>D22-E22+F22</f>
        <v>1938660</v>
      </c>
      <c r="H22" s="21">
        <v>1938660</v>
      </c>
      <c r="I22" s="21">
        <f>G22-H22</f>
        <v>0</v>
      </c>
      <c r="J22" s="21">
        <v>625376.85</v>
      </c>
      <c r="K22" s="22">
        <f>H22-J22</f>
        <v>1313283.15</v>
      </c>
      <c r="L22" s="22">
        <f>G22-J22</f>
        <v>1313283.15</v>
      </c>
      <c r="M22" s="21">
        <v>93729.79</v>
      </c>
      <c r="N22" s="21">
        <v>90394.71</v>
      </c>
      <c r="O22" s="22">
        <f>J22-N22</f>
        <v>534982.14</v>
      </c>
    </row>
    <row r="23" spans="1:15" ht="15" customHeight="1">
      <c r="A23" s="6"/>
      <c r="B23" s="19" t="s">
        <v>47</v>
      </c>
      <c r="C23" s="20" t="s">
        <v>48</v>
      </c>
      <c r="D23" s="21">
        <v>16487260</v>
      </c>
      <c r="E23" s="21">
        <v>21366</v>
      </c>
      <c r="F23" s="21">
        <v>71881</v>
      </c>
      <c r="G23" s="21">
        <f>D23-E23+F23</f>
        <v>16537775</v>
      </c>
      <c r="H23" s="21">
        <v>16537775</v>
      </c>
      <c r="I23" s="21">
        <f>G23-H23</f>
        <v>0</v>
      </c>
      <c r="J23" s="21">
        <v>5376895.5600000005</v>
      </c>
      <c r="K23" s="22">
        <f>H23-J23</f>
        <v>11160879.44</v>
      </c>
      <c r="L23" s="22">
        <f>G23-J23</f>
        <v>11160879.44</v>
      </c>
      <c r="M23" s="21">
        <v>60429.399999999994</v>
      </c>
      <c r="N23" s="21">
        <v>12079.46</v>
      </c>
      <c r="O23" s="22">
        <f>J23-N23</f>
        <v>5364816.100000001</v>
      </c>
    </row>
    <row r="24" spans="1:15" ht="4.5" customHeight="1">
      <c r="A24" s="6"/>
      <c r="B24" s="23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" customHeight="1">
      <c r="A25" s="6"/>
      <c r="B25" s="13" t="s">
        <v>49</v>
      </c>
      <c r="C25" s="14" t="s">
        <v>50</v>
      </c>
      <c r="D25" s="18">
        <f aca="true" t="shared" si="3" ref="D25:O25">SUBTOTAL(9,D26:D31)</f>
        <v>30254608</v>
      </c>
      <c r="E25" s="18">
        <f t="shared" si="3"/>
        <v>38505</v>
      </c>
      <c r="F25" s="18">
        <f t="shared" si="3"/>
        <v>153170</v>
      </c>
      <c r="G25" s="18">
        <f t="shared" si="3"/>
        <v>30369273</v>
      </c>
      <c r="H25" s="18">
        <f t="shared" si="3"/>
        <v>30369273</v>
      </c>
      <c r="I25" s="18">
        <f t="shared" si="3"/>
        <v>0</v>
      </c>
      <c r="J25" s="18">
        <f t="shared" si="3"/>
        <v>9903366.5</v>
      </c>
      <c r="K25" s="18">
        <f t="shared" si="3"/>
        <v>20465906.500000004</v>
      </c>
      <c r="L25" s="18">
        <f t="shared" si="3"/>
        <v>20465906.500000004</v>
      </c>
      <c r="M25" s="18">
        <f t="shared" si="3"/>
        <v>9465136.4</v>
      </c>
      <c r="N25" s="18">
        <f t="shared" si="3"/>
        <v>9465136.400000002</v>
      </c>
      <c r="O25" s="18">
        <f t="shared" si="3"/>
        <v>438230.1000000001</v>
      </c>
    </row>
    <row r="26" spans="1:15" ht="15" customHeight="1">
      <c r="A26" s="6"/>
      <c r="B26" s="19" t="s">
        <v>51</v>
      </c>
      <c r="C26" s="20" t="s">
        <v>52</v>
      </c>
      <c r="D26" s="21">
        <v>5531029</v>
      </c>
      <c r="E26" s="21">
        <v>7115</v>
      </c>
      <c r="F26" s="21">
        <v>25625</v>
      </c>
      <c r="G26" s="21">
        <f>D26-E26+F26</f>
        <v>5549539</v>
      </c>
      <c r="H26" s="21">
        <v>5549539</v>
      </c>
      <c r="I26" s="21">
        <f>G26-H26</f>
        <v>0</v>
      </c>
      <c r="J26" s="21">
        <v>1776253.09</v>
      </c>
      <c r="K26" s="22">
        <f>H26-J26</f>
        <v>3773285.91</v>
      </c>
      <c r="L26" s="22">
        <f>G26-J26</f>
        <v>3773285.91</v>
      </c>
      <c r="M26" s="21">
        <v>1338022.9899999998</v>
      </c>
      <c r="N26" s="21">
        <v>1338022.99</v>
      </c>
      <c r="O26" s="22">
        <f>J26-N26</f>
        <v>438230.1000000001</v>
      </c>
    </row>
    <row r="27" spans="1:15" ht="15" customHeight="1">
      <c r="A27" s="6"/>
      <c r="B27" s="19" t="s">
        <v>53</v>
      </c>
      <c r="C27" s="20" t="s">
        <v>54</v>
      </c>
      <c r="D27" s="21">
        <v>3253546</v>
      </c>
      <c r="E27" s="21">
        <v>4186</v>
      </c>
      <c r="F27" s="21">
        <v>15074</v>
      </c>
      <c r="G27" s="21">
        <f>D27-E27+F27</f>
        <v>3264434</v>
      </c>
      <c r="H27" s="21">
        <v>3264434</v>
      </c>
      <c r="I27" s="21">
        <f>G27-H27</f>
        <v>0</v>
      </c>
      <c r="J27" s="21">
        <v>1068971.7499999998</v>
      </c>
      <c r="K27" s="22">
        <f>H27-J27</f>
        <v>2195462.25</v>
      </c>
      <c r="L27" s="22">
        <f>G27-J27</f>
        <v>2195462.25</v>
      </c>
      <c r="M27" s="21">
        <v>1068971.75</v>
      </c>
      <c r="N27" s="21">
        <v>1068971.75</v>
      </c>
      <c r="O27" s="22">
        <f>J27-N27</f>
        <v>0</v>
      </c>
    </row>
    <row r="28" spans="1:15" ht="15" customHeight="1">
      <c r="A28" s="6"/>
      <c r="B28" s="19" t="s">
        <v>55</v>
      </c>
      <c r="C28" s="20" t="s">
        <v>56</v>
      </c>
      <c r="D28" s="21">
        <v>18979021</v>
      </c>
      <c r="E28" s="21">
        <v>24414</v>
      </c>
      <c r="F28" s="21">
        <v>87933</v>
      </c>
      <c r="G28" s="21">
        <f>D28-E28+F28</f>
        <v>19042540</v>
      </c>
      <c r="H28" s="21">
        <v>19042540</v>
      </c>
      <c r="I28" s="21">
        <f>G28-H28</f>
        <v>0</v>
      </c>
      <c r="J28" s="21">
        <v>6235666.54</v>
      </c>
      <c r="K28" s="22">
        <f>H28-J28</f>
        <v>12806873.46</v>
      </c>
      <c r="L28" s="22">
        <f>G28-J28</f>
        <v>12806873.46</v>
      </c>
      <c r="M28" s="21">
        <v>6235666.54</v>
      </c>
      <c r="N28" s="21">
        <v>6235666.54</v>
      </c>
      <c r="O28" s="22">
        <f>J28-N28</f>
        <v>0</v>
      </c>
    </row>
    <row r="29" spans="1:15" ht="15" customHeight="1">
      <c r="A29" s="6"/>
      <c r="B29" s="19" t="s">
        <v>57</v>
      </c>
      <c r="C29" s="20" t="s">
        <v>58</v>
      </c>
      <c r="D29" s="21">
        <v>2169031</v>
      </c>
      <c r="E29" s="21">
        <v>2790</v>
      </c>
      <c r="F29" s="21">
        <v>10049</v>
      </c>
      <c r="G29" s="21">
        <f>D29-E29+F29</f>
        <v>2176290</v>
      </c>
      <c r="H29" s="21">
        <v>2176290</v>
      </c>
      <c r="I29" s="21">
        <f>G29-H29</f>
        <v>0</v>
      </c>
      <c r="J29" s="21">
        <v>711928.3099999998</v>
      </c>
      <c r="K29" s="22">
        <f>H29-J29</f>
        <v>1464361.6900000002</v>
      </c>
      <c r="L29" s="22">
        <f>G29-J29</f>
        <v>1464361.6900000002</v>
      </c>
      <c r="M29" s="21">
        <v>711928.3099999999</v>
      </c>
      <c r="N29" s="21">
        <v>711928.3099999998</v>
      </c>
      <c r="O29" s="22">
        <f>J29-N29</f>
        <v>0</v>
      </c>
    </row>
    <row r="30" spans="1:15" ht="15" customHeight="1">
      <c r="A30" s="6"/>
      <c r="B30" s="19" t="s">
        <v>59</v>
      </c>
      <c r="C30" s="20" t="s">
        <v>60</v>
      </c>
      <c r="D30" s="21">
        <v>321981</v>
      </c>
      <c r="E30" s="21">
        <v>0</v>
      </c>
      <c r="F30" s="21">
        <v>14489</v>
      </c>
      <c r="G30" s="21">
        <f>D30-E30+F30</f>
        <v>336470</v>
      </c>
      <c r="H30" s="21">
        <v>336470</v>
      </c>
      <c r="I30" s="21">
        <f>G30-H30</f>
        <v>0</v>
      </c>
      <c r="J30" s="21">
        <v>110546.81</v>
      </c>
      <c r="K30" s="22">
        <f>H30-J30</f>
        <v>225923.19</v>
      </c>
      <c r="L30" s="22">
        <f>G30-J30</f>
        <v>225923.19</v>
      </c>
      <c r="M30" s="21">
        <v>110546.81</v>
      </c>
      <c r="N30" s="21">
        <v>110546.81</v>
      </c>
      <c r="O30" s="22">
        <f>J30-N30</f>
        <v>0</v>
      </c>
    </row>
    <row r="31" spans="1:15" ht="4.5" customHeight="1">
      <c r="A31" s="6"/>
      <c r="B31" s="23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" customHeight="1">
      <c r="A32" s="6"/>
      <c r="B32" s="13" t="s">
        <v>61</v>
      </c>
      <c r="C32" s="14" t="s">
        <v>62</v>
      </c>
      <c r="D32" s="18">
        <f aca="true" t="shared" si="4" ref="D32:O32">SUBTOTAL(9,D33:D38)</f>
        <v>7048486</v>
      </c>
      <c r="E32" s="18">
        <f t="shared" si="4"/>
        <v>176077</v>
      </c>
      <c r="F32" s="18">
        <f t="shared" si="4"/>
        <v>2038044</v>
      </c>
      <c r="G32" s="18">
        <f t="shared" si="4"/>
        <v>8910453</v>
      </c>
      <c r="H32" s="18">
        <f t="shared" si="4"/>
        <v>8910453</v>
      </c>
      <c r="I32" s="18">
        <f t="shared" si="4"/>
        <v>0</v>
      </c>
      <c r="J32" s="18">
        <f t="shared" si="4"/>
        <v>2446292.57</v>
      </c>
      <c r="K32" s="18">
        <f t="shared" si="4"/>
        <v>6464160.43</v>
      </c>
      <c r="L32" s="18">
        <f t="shared" si="4"/>
        <v>6464160.43</v>
      </c>
      <c r="M32" s="18">
        <f t="shared" si="4"/>
        <v>2445752.09</v>
      </c>
      <c r="N32" s="18">
        <f t="shared" si="4"/>
        <v>2303128.61</v>
      </c>
      <c r="O32" s="18">
        <f t="shared" si="4"/>
        <v>143163.96000000002</v>
      </c>
    </row>
    <row r="33" spans="1:15" ht="15" customHeight="1">
      <c r="A33" s="6"/>
      <c r="B33" s="19" t="s">
        <v>63</v>
      </c>
      <c r="C33" s="20" t="s">
        <v>64</v>
      </c>
      <c r="D33" s="21">
        <v>577902</v>
      </c>
      <c r="E33" s="21">
        <v>0</v>
      </c>
      <c r="F33" s="21">
        <v>1512572</v>
      </c>
      <c r="G33" s="21">
        <f>D33-E33+F33</f>
        <v>2090474</v>
      </c>
      <c r="H33" s="21">
        <v>2090474</v>
      </c>
      <c r="I33" s="21">
        <f>G33-H33</f>
        <v>0</v>
      </c>
      <c r="J33" s="21">
        <v>331561.64</v>
      </c>
      <c r="K33" s="22">
        <f>H33-J33</f>
        <v>1758912.3599999999</v>
      </c>
      <c r="L33" s="22">
        <f>G33-J33</f>
        <v>1758912.3599999999</v>
      </c>
      <c r="M33" s="21">
        <v>331561.64</v>
      </c>
      <c r="N33" s="21">
        <v>191917.57</v>
      </c>
      <c r="O33" s="22">
        <f>J33-N33</f>
        <v>139644.07</v>
      </c>
    </row>
    <row r="34" spans="1:15" ht="15" customHeight="1">
      <c r="A34" s="6"/>
      <c r="B34" s="19" t="s">
        <v>65</v>
      </c>
      <c r="C34" s="20" t="s">
        <v>66</v>
      </c>
      <c r="D34" s="21">
        <v>1334411</v>
      </c>
      <c r="E34" s="21">
        <v>0</v>
      </c>
      <c r="F34" s="21">
        <v>346679</v>
      </c>
      <c r="G34" s="21">
        <f>D34-E34+F34</f>
        <v>1681090</v>
      </c>
      <c r="H34" s="21">
        <v>1681090</v>
      </c>
      <c r="I34" s="21">
        <f>G34-H34</f>
        <v>0</v>
      </c>
      <c r="J34" s="21">
        <v>442020.96</v>
      </c>
      <c r="K34" s="22">
        <f>H34-J34</f>
        <v>1239069.04</v>
      </c>
      <c r="L34" s="22">
        <f>G34-J34</f>
        <v>1239069.04</v>
      </c>
      <c r="M34" s="21">
        <v>442020.96</v>
      </c>
      <c r="N34" s="21">
        <v>439041.55</v>
      </c>
      <c r="O34" s="22">
        <f>J34-N34</f>
        <v>2979.4100000000326</v>
      </c>
    </row>
    <row r="35" spans="1:15" ht="15" customHeight="1">
      <c r="A35" s="6"/>
      <c r="B35" s="19" t="s">
        <v>67</v>
      </c>
      <c r="C35" s="20" t="s">
        <v>68</v>
      </c>
      <c r="D35" s="21">
        <v>0</v>
      </c>
      <c r="E35" s="21">
        <v>0</v>
      </c>
      <c r="F35" s="21">
        <v>0</v>
      </c>
      <c r="G35" s="21">
        <f>D35-E35+F35</f>
        <v>0</v>
      </c>
      <c r="H35" s="21">
        <v>0</v>
      </c>
      <c r="I35" s="21">
        <f>G35-H35</f>
        <v>0</v>
      </c>
      <c r="J35" s="21">
        <v>0</v>
      </c>
      <c r="K35" s="22">
        <f>H35-J35</f>
        <v>0</v>
      </c>
      <c r="L35" s="22">
        <f>G35-J35</f>
        <v>0</v>
      </c>
      <c r="M35" s="21">
        <v>0</v>
      </c>
      <c r="N35" s="21">
        <v>0</v>
      </c>
      <c r="O35" s="22">
        <f>J35-N35</f>
        <v>0</v>
      </c>
    </row>
    <row r="36" spans="1:15" ht="15" customHeight="1">
      <c r="A36" s="6"/>
      <c r="B36" s="19" t="s">
        <v>69</v>
      </c>
      <c r="C36" s="20" t="s">
        <v>70</v>
      </c>
      <c r="D36" s="21">
        <v>146936</v>
      </c>
      <c r="E36" s="21">
        <v>152826</v>
      </c>
      <c r="F36" s="21">
        <v>152827</v>
      </c>
      <c r="G36" s="21">
        <f>D36-E36+F36</f>
        <v>146937</v>
      </c>
      <c r="H36" s="21">
        <v>146937</v>
      </c>
      <c r="I36" s="21">
        <f>G36-H36</f>
        <v>0</v>
      </c>
      <c r="J36" s="21">
        <v>39825.6</v>
      </c>
      <c r="K36" s="22">
        <f>H36-J36</f>
        <v>107111.4</v>
      </c>
      <c r="L36" s="22">
        <f>G36-J36</f>
        <v>107111.4</v>
      </c>
      <c r="M36" s="21">
        <v>39825.6</v>
      </c>
      <c r="N36" s="21">
        <v>39825.6</v>
      </c>
      <c r="O36" s="22">
        <f>J36-N36</f>
        <v>0</v>
      </c>
    </row>
    <row r="37" spans="1:15" ht="15" customHeight="1">
      <c r="A37" s="6"/>
      <c r="B37" s="19" t="s">
        <v>71</v>
      </c>
      <c r="C37" s="20" t="s">
        <v>72</v>
      </c>
      <c r="D37" s="21">
        <v>4989237</v>
      </c>
      <c r="E37" s="21">
        <v>23251</v>
      </c>
      <c r="F37" s="21">
        <v>25966</v>
      </c>
      <c r="G37" s="21">
        <f>D37-E37+F37</f>
        <v>4991952</v>
      </c>
      <c r="H37" s="21">
        <v>4991952</v>
      </c>
      <c r="I37" s="21">
        <f>G37-H37</f>
        <v>0</v>
      </c>
      <c r="J37" s="21">
        <v>1632884.3699999999</v>
      </c>
      <c r="K37" s="22">
        <f>H37-J37</f>
        <v>3359067.63</v>
      </c>
      <c r="L37" s="22">
        <f>G37-J37</f>
        <v>3359067.63</v>
      </c>
      <c r="M37" s="21">
        <v>1632343.89</v>
      </c>
      <c r="N37" s="21">
        <v>1632343.89</v>
      </c>
      <c r="O37" s="22">
        <f>J37-N37</f>
        <v>540.4799999999814</v>
      </c>
    </row>
    <row r="38" spans="1:15" ht="4.5" customHeight="1">
      <c r="A38" s="6"/>
      <c r="B38" s="23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5" customHeight="1">
      <c r="A39" s="6"/>
      <c r="B39" s="13" t="s">
        <v>73</v>
      </c>
      <c r="C39" s="14" t="s">
        <v>74</v>
      </c>
      <c r="D39" s="18">
        <f aca="true" t="shared" si="5" ref="D39:O39">SUBTOTAL(9,D40:D41)</f>
        <v>5216479</v>
      </c>
      <c r="E39" s="18">
        <f t="shared" si="5"/>
        <v>4237784</v>
      </c>
      <c r="F39" s="18">
        <f t="shared" si="5"/>
        <v>4067638</v>
      </c>
      <c r="G39" s="18">
        <f t="shared" si="5"/>
        <v>5046333</v>
      </c>
      <c r="H39" s="18">
        <f t="shared" si="5"/>
        <v>5046333</v>
      </c>
      <c r="I39" s="18">
        <f t="shared" si="5"/>
        <v>0</v>
      </c>
      <c r="J39" s="18">
        <f t="shared" si="5"/>
        <v>0</v>
      </c>
      <c r="K39" s="18">
        <f t="shared" si="5"/>
        <v>5046333</v>
      </c>
      <c r="L39" s="18">
        <f t="shared" si="5"/>
        <v>5046333</v>
      </c>
      <c r="M39" s="18">
        <f t="shared" si="5"/>
        <v>0</v>
      </c>
      <c r="N39" s="18">
        <f t="shared" si="5"/>
        <v>0</v>
      </c>
      <c r="O39" s="18">
        <f t="shared" si="5"/>
        <v>0</v>
      </c>
    </row>
    <row r="40" spans="1:15" ht="15" customHeight="1">
      <c r="A40" s="6"/>
      <c r="B40" s="19" t="s">
        <v>75</v>
      </c>
      <c r="C40" s="20" t="s">
        <v>76</v>
      </c>
      <c r="D40" s="21">
        <v>5216479</v>
      </c>
      <c r="E40" s="21">
        <v>4237784</v>
      </c>
      <c r="F40" s="21">
        <v>4067638</v>
      </c>
      <c r="G40" s="21">
        <f>D40-E40+F40</f>
        <v>5046333</v>
      </c>
      <c r="H40" s="21">
        <v>5046333</v>
      </c>
      <c r="I40" s="21">
        <f>G40-H40</f>
        <v>0</v>
      </c>
      <c r="J40" s="21">
        <v>0</v>
      </c>
      <c r="K40" s="22">
        <f>H40-J40</f>
        <v>5046333</v>
      </c>
      <c r="L40" s="22">
        <f>G40-J40</f>
        <v>5046333</v>
      </c>
      <c r="M40" s="21">
        <v>0</v>
      </c>
      <c r="N40" s="21">
        <v>0</v>
      </c>
      <c r="O40" s="22">
        <f>J40-N40</f>
        <v>0</v>
      </c>
    </row>
    <row r="41" spans="1:15" ht="4.5" customHeight="1">
      <c r="A41" s="6"/>
      <c r="B41" s="2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" customHeight="1">
      <c r="A42" s="6"/>
      <c r="B42" s="13" t="s">
        <v>77</v>
      </c>
      <c r="C42" s="14" t="s">
        <v>78</v>
      </c>
      <c r="D42" s="18">
        <f aca="true" t="shared" si="6" ref="D42:O42">SUBTOTAL(9,D43:D47)</f>
        <v>17416392</v>
      </c>
      <c r="E42" s="18">
        <f t="shared" si="6"/>
        <v>20738</v>
      </c>
      <c r="F42" s="18">
        <f t="shared" si="6"/>
        <v>821745</v>
      </c>
      <c r="G42" s="18">
        <f t="shared" si="6"/>
        <v>18217399</v>
      </c>
      <c r="H42" s="18">
        <f t="shared" si="6"/>
        <v>18217399</v>
      </c>
      <c r="I42" s="18">
        <f t="shared" si="6"/>
        <v>0</v>
      </c>
      <c r="J42" s="18">
        <f t="shared" si="6"/>
        <v>3658182.8899999997</v>
      </c>
      <c r="K42" s="18">
        <f t="shared" si="6"/>
        <v>14559216.11</v>
      </c>
      <c r="L42" s="18">
        <f t="shared" si="6"/>
        <v>14559216.11</v>
      </c>
      <c r="M42" s="18">
        <f t="shared" si="6"/>
        <v>3644859.29</v>
      </c>
      <c r="N42" s="18">
        <f t="shared" si="6"/>
        <v>3641535.29</v>
      </c>
      <c r="O42" s="18">
        <f t="shared" si="6"/>
        <v>16647.599999999627</v>
      </c>
    </row>
    <row r="43" spans="1:15" ht="15" customHeight="1">
      <c r="A43" s="6"/>
      <c r="B43" s="19" t="s">
        <v>79</v>
      </c>
      <c r="C43" s="20" t="s">
        <v>80</v>
      </c>
      <c r="D43" s="21">
        <v>6202008</v>
      </c>
      <c r="E43" s="21">
        <v>9084</v>
      </c>
      <c r="F43" s="21">
        <v>9456</v>
      </c>
      <c r="G43" s="21">
        <f>D43-E43+F43</f>
        <v>6202380</v>
      </c>
      <c r="H43" s="21">
        <v>6202380</v>
      </c>
      <c r="I43" s="21">
        <f>G43-H43</f>
        <v>0</v>
      </c>
      <c r="J43" s="21">
        <v>2040638.5399999998</v>
      </c>
      <c r="K43" s="22">
        <f>H43-J43</f>
        <v>4161741.46</v>
      </c>
      <c r="L43" s="22">
        <f>G43-J43</f>
        <v>4161741.46</v>
      </c>
      <c r="M43" s="21">
        <v>2040447.14</v>
      </c>
      <c r="N43" s="21">
        <v>2038418.1400000001</v>
      </c>
      <c r="O43" s="22">
        <f>J43-N43</f>
        <v>2220.399999999674</v>
      </c>
    </row>
    <row r="44" spans="1:15" ht="15" customHeight="1">
      <c r="A44" s="6"/>
      <c r="B44" s="19" t="s">
        <v>81</v>
      </c>
      <c r="C44" s="20" t="s">
        <v>82</v>
      </c>
      <c r="D44" s="21">
        <v>4054716</v>
      </c>
      <c r="E44" s="21">
        <v>5244</v>
      </c>
      <c r="F44" s="21">
        <v>5616</v>
      </c>
      <c r="G44" s="21">
        <f>D44-E44+F44</f>
        <v>4055088</v>
      </c>
      <c r="H44" s="21">
        <v>4055088</v>
      </c>
      <c r="I44" s="21">
        <f>G44-H44</f>
        <v>0</v>
      </c>
      <c r="J44" s="21">
        <v>1333502.15</v>
      </c>
      <c r="K44" s="22">
        <f>H44-J44</f>
        <v>2721585.85</v>
      </c>
      <c r="L44" s="22">
        <f>G44-J44</f>
        <v>2721585.85</v>
      </c>
      <c r="M44" s="21">
        <v>1333369.95</v>
      </c>
      <c r="N44" s="21">
        <v>1332074.95</v>
      </c>
      <c r="O44" s="22">
        <f>J44-N44</f>
        <v>1427.1999999999534</v>
      </c>
    </row>
    <row r="45" spans="1:15" ht="15" customHeight="1">
      <c r="A45" s="6"/>
      <c r="B45" s="19" t="s">
        <v>83</v>
      </c>
      <c r="C45" s="20" t="s">
        <v>84</v>
      </c>
      <c r="D45" s="21">
        <v>4744777</v>
      </c>
      <c r="E45" s="21">
        <v>6410</v>
      </c>
      <c r="F45" s="21">
        <v>21564</v>
      </c>
      <c r="G45" s="21">
        <f>D45-E45+F45</f>
        <v>4759931</v>
      </c>
      <c r="H45" s="21">
        <v>4759931</v>
      </c>
      <c r="I45" s="21">
        <f>G45-H45</f>
        <v>0</v>
      </c>
      <c r="J45" s="21">
        <v>0</v>
      </c>
      <c r="K45" s="22">
        <f>H45-J45</f>
        <v>4759931</v>
      </c>
      <c r="L45" s="22">
        <f>G45-J45</f>
        <v>4759931</v>
      </c>
      <c r="M45" s="21">
        <v>0</v>
      </c>
      <c r="N45" s="21">
        <v>0</v>
      </c>
      <c r="O45" s="22">
        <f>J45-N45</f>
        <v>0</v>
      </c>
    </row>
    <row r="46" spans="1:15" ht="15" customHeight="1">
      <c r="A46" s="6"/>
      <c r="B46" s="19" t="s">
        <v>85</v>
      </c>
      <c r="C46" s="20" t="s">
        <v>86</v>
      </c>
      <c r="D46" s="21">
        <v>2414891</v>
      </c>
      <c r="E46" s="21">
        <v>0</v>
      </c>
      <c r="F46" s="21">
        <v>785109</v>
      </c>
      <c r="G46" s="21">
        <f>D46-E46+F46</f>
        <v>3200000</v>
      </c>
      <c r="H46" s="21">
        <v>3200000</v>
      </c>
      <c r="I46" s="21">
        <f>G46-H46</f>
        <v>0</v>
      </c>
      <c r="J46" s="21">
        <v>284042.2</v>
      </c>
      <c r="K46" s="22">
        <f>H46-J46</f>
        <v>2915957.8</v>
      </c>
      <c r="L46" s="22">
        <f>G46-J46</f>
        <v>2915957.8</v>
      </c>
      <c r="M46" s="21">
        <v>271042.2</v>
      </c>
      <c r="N46" s="21">
        <v>271042.2</v>
      </c>
      <c r="O46" s="22">
        <f>J46-N46</f>
        <v>13000</v>
      </c>
    </row>
    <row r="47" spans="1:15" ht="4.5" customHeight="1">
      <c r="A47" s="6"/>
      <c r="B47" s="7"/>
      <c r="C47" s="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30" customHeight="1">
      <c r="A48" s="6"/>
      <c r="B48" s="13" t="s">
        <v>87</v>
      </c>
      <c r="C48" s="14" t="s">
        <v>88</v>
      </c>
      <c r="D48" s="18">
        <f aca="true" t="shared" si="7" ref="D48:O48">SUBTOTAL(9,D49:D49)</f>
        <v>0</v>
      </c>
      <c r="E48" s="18">
        <f t="shared" si="7"/>
        <v>0</v>
      </c>
      <c r="F48" s="18">
        <f t="shared" si="7"/>
        <v>0</v>
      </c>
      <c r="G48" s="18">
        <f t="shared" si="7"/>
        <v>0</v>
      </c>
      <c r="H48" s="18">
        <f t="shared" si="7"/>
        <v>0</v>
      </c>
      <c r="I48" s="18">
        <f t="shared" si="7"/>
        <v>0</v>
      </c>
      <c r="J48" s="18">
        <f t="shared" si="7"/>
        <v>0</v>
      </c>
      <c r="K48" s="18">
        <f t="shared" si="7"/>
        <v>0</v>
      </c>
      <c r="L48" s="18">
        <f t="shared" si="7"/>
        <v>0</v>
      </c>
      <c r="M48" s="18">
        <f t="shared" si="7"/>
        <v>0</v>
      </c>
      <c r="N48" s="18">
        <f t="shared" si="7"/>
        <v>0</v>
      </c>
      <c r="O48" s="18">
        <f t="shared" si="7"/>
        <v>0</v>
      </c>
    </row>
    <row r="49" spans="1:15" ht="4.5" customHeight="1">
      <c r="A49" s="6"/>
      <c r="B49" s="7"/>
      <c r="C49" s="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 customHeight="1">
      <c r="A50" s="6"/>
      <c r="B50" s="34" t="str">
        <f>"TOTAL CAPITULO "&amp;B12&amp;":"</f>
        <v>TOTAL CAPITULO 1000:</v>
      </c>
      <c r="C50" s="34"/>
      <c r="D50" s="24">
        <f aca="true" t="shared" si="8" ref="D50:O50">SUBTOTAL(9,D14:D49)</f>
        <v>176818000</v>
      </c>
      <c r="E50" s="24">
        <f t="shared" si="8"/>
        <v>7518581</v>
      </c>
      <c r="F50" s="24">
        <f t="shared" si="8"/>
        <v>15727439</v>
      </c>
      <c r="G50" s="24">
        <f t="shared" si="8"/>
        <v>185026858</v>
      </c>
      <c r="H50" s="24">
        <f t="shared" si="8"/>
        <v>185026858</v>
      </c>
      <c r="I50" s="24">
        <f t="shared" si="8"/>
        <v>0</v>
      </c>
      <c r="J50" s="24">
        <f t="shared" si="8"/>
        <v>56124066.610000014</v>
      </c>
      <c r="K50" s="24">
        <f t="shared" si="8"/>
        <v>128902791.38999999</v>
      </c>
      <c r="L50" s="24">
        <f t="shared" si="8"/>
        <v>128902791.38999999</v>
      </c>
      <c r="M50" s="24">
        <f t="shared" si="8"/>
        <v>49821156.80000001</v>
      </c>
      <c r="N50" s="24">
        <f t="shared" si="8"/>
        <v>49579572.41000001</v>
      </c>
      <c r="O50" s="24">
        <f t="shared" si="8"/>
        <v>6544494.200000001</v>
      </c>
    </row>
    <row r="51" spans="1:15" ht="15" customHeight="1">
      <c r="A51" s="6"/>
      <c r="B51" s="7"/>
      <c r="C51" s="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 customHeight="1">
      <c r="A52" s="6"/>
      <c r="B52" s="9" t="s">
        <v>89</v>
      </c>
      <c r="C52" s="12" t="s">
        <v>90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 customHeight="1">
      <c r="A53" s="6"/>
      <c r="B53" s="7"/>
      <c r="C53" s="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25.5">
      <c r="A54" s="6"/>
      <c r="B54" s="13" t="s">
        <v>91</v>
      </c>
      <c r="C54" s="14" t="s">
        <v>92</v>
      </c>
      <c r="D54" s="18">
        <f aca="true" t="shared" si="9" ref="D54:O54">SUBTOTAL(9,D55:D62)</f>
        <v>2420000</v>
      </c>
      <c r="E54" s="18">
        <f t="shared" si="9"/>
        <v>81000</v>
      </c>
      <c r="F54" s="18">
        <f t="shared" si="9"/>
        <v>81000</v>
      </c>
      <c r="G54" s="18">
        <f t="shared" si="9"/>
        <v>2420000</v>
      </c>
      <c r="H54" s="18">
        <f t="shared" si="9"/>
        <v>41840.95</v>
      </c>
      <c r="I54" s="18">
        <f t="shared" si="9"/>
        <v>2378159.05</v>
      </c>
      <c r="J54" s="18">
        <f t="shared" si="9"/>
        <v>18440.85</v>
      </c>
      <c r="K54" s="18">
        <f t="shared" si="9"/>
        <v>23400.1</v>
      </c>
      <c r="L54" s="18">
        <f t="shared" si="9"/>
        <v>2401559.15</v>
      </c>
      <c r="M54" s="18">
        <f t="shared" si="9"/>
        <v>18440.85</v>
      </c>
      <c r="N54" s="18">
        <f t="shared" si="9"/>
        <v>18340.95</v>
      </c>
      <c r="O54" s="18">
        <f t="shared" si="9"/>
        <v>99.89999999999964</v>
      </c>
    </row>
    <row r="55" spans="1:15" ht="15" customHeight="1">
      <c r="A55" s="6"/>
      <c r="B55" s="19" t="s">
        <v>93</v>
      </c>
      <c r="C55" s="20" t="s">
        <v>94</v>
      </c>
      <c r="D55" s="21">
        <v>800000</v>
      </c>
      <c r="E55" s="21">
        <v>60000</v>
      </c>
      <c r="F55" s="21">
        <v>60000</v>
      </c>
      <c r="G55" s="21">
        <f aca="true" t="shared" si="10" ref="G55:G61">D55-E55+F55</f>
        <v>800000</v>
      </c>
      <c r="H55" s="21">
        <v>3143.41</v>
      </c>
      <c r="I55" s="21">
        <f aca="true" t="shared" si="11" ref="I55:I61">G55-H55</f>
        <v>796856.59</v>
      </c>
      <c r="J55" s="21">
        <v>1143.4099999999999</v>
      </c>
      <c r="K55" s="22">
        <f aca="true" t="shared" si="12" ref="K55:K61">H55-J55</f>
        <v>2000</v>
      </c>
      <c r="L55" s="22">
        <f aca="true" t="shared" si="13" ref="L55:L61">G55-J55</f>
        <v>798856.59</v>
      </c>
      <c r="M55" s="21">
        <v>1143.41</v>
      </c>
      <c r="N55" s="21">
        <v>1143.41</v>
      </c>
      <c r="O55" s="22">
        <f aca="true" t="shared" si="14" ref="O55:O61">J55-N55</f>
        <v>0</v>
      </c>
    </row>
    <row r="56" spans="1:15" ht="15" customHeight="1">
      <c r="A56" s="6"/>
      <c r="B56" s="19" t="s">
        <v>95</v>
      </c>
      <c r="C56" s="20" t="s">
        <v>96</v>
      </c>
      <c r="D56" s="21">
        <v>100000</v>
      </c>
      <c r="E56" s="21">
        <v>5000</v>
      </c>
      <c r="F56" s="21">
        <v>5000</v>
      </c>
      <c r="G56" s="21">
        <f t="shared" si="10"/>
        <v>100000</v>
      </c>
      <c r="H56" s="21">
        <v>0</v>
      </c>
      <c r="I56" s="21">
        <f t="shared" si="11"/>
        <v>100000</v>
      </c>
      <c r="J56" s="21">
        <v>0</v>
      </c>
      <c r="K56" s="22">
        <f t="shared" si="12"/>
        <v>0</v>
      </c>
      <c r="L56" s="22">
        <f t="shared" si="13"/>
        <v>100000</v>
      </c>
      <c r="M56" s="21">
        <v>0</v>
      </c>
      <c r="N56" s="21">
        <v>0</v>
      </c>
      <c r="O56" s="22">
        <f t="shared" si="14"/>
        <v>0</v>
      </c>
    </row>
    <row r="57" spans="1:15" ht="15" customHeight="1">
      <c r="A57" s="6"/>
      <c r="B57" s="19" t="s">
        <v>97</v>
      </c>
      <c r="C57" s="20" t="s">
        <v>98</v>
      </c>
      <c r="D57" s="21">
        <v>0</v>
      </c>
      <c r="E57" s="21">
        <v>0</v>
      </c>
      <c r="F57" s="21">
        <v>0</v>
      </c>
      <c r="G57" s="21">
        <f t="shared" si="10"/>
        <v>0</v>
      </c>
      <c r="H57" s="21">
        <v>0</v>
      </c>
      <c r="I57" s="21">
        <f t="shared" si="11"/>
        <v>0</v>
      </c>
      <c r="J57" s="21">
        <v>0</v>
      </c>
      <c r="K57" s="22">
        <f t="shared" si="12"/>
        <v>0</v>
      </c>
      <c r="L57" s="22">
        <f t="shared" si="13"/>
        <v>0</v>
      </c>
      <c r="M57" s="21">
        <v>0</v>
      </c>
      <c r="N57" s="21">
        <v>0</v>
      </c>
      <c r="O57" s="22">
        <f t="shared" si="14"/>
        <v>0</v>
      </c>
    </row>
    <row r="58" spans="1:15" ht="15" customHeight="1">
      <c r="A58" s="6"/>
      <c r="B58" s="19" t="s">
        <v>99</v>
      </c>
      <c r="C58" s="20" t="s">
        <v>100</v>
      </c>
      <c r="D58" s="21">
        <v>1125000</v>
      </c>
      <c r="E58" s="21">
        <v>0</v>
      </c>
      <c r="F58" s="21">
        <v>0</v>
      </c>
      <c r="G58" s="21">
        <f t="shared" si="10"/>
        <v>1125000</v>
      </c>
      <c r="H58" s="21">
        <v>0</v>
      </c>
      <c r="I58" s="21">
        <f t="shared" si="11"/>
        <v>1125000</v>
      </c>
      <c r="J58" s="21">
        <v>0</v>
      </c>
      <c r="K58" s="22">
        <f t="shared" si="12"/>
        <v>0</v>
      </c>
      <c r="L58" s="22">
        <f t="shared" si="13"/>
        <v>1125000</v>
      </c>
      <c r="M58" s="21">
        <v>0</v>
      </c>
      <c r="N58" s="21">
        <v>0</v>
      </c>
      <c r="O58" s="22">
        <f t="shared" si="14"/>
        <v>0</v>
      </c>
    </row>
    <row r="59" spans="1:15" ht="15" customHeight="1">
      <c r="A59" s="6"/>
      <c r="B59" s="19" t="s">
        <v>101</v>
      </c>
      <c r="C59" s="20" t="s">
        <v>102</v>
      </c>
      <c r="D59" s="21">
        <v>30000</v>
      </c>
      <c r="E59" s="21">
        <v>0</v>
      </c>
      <c r="F59" s="21">
        <v>0</v>
      </c>
      <c r="G59" s="21">
        <f t="shared" si="10"/>
        <v>30000</v>
      </c>
      <c r="H59" s="21">
        <v>3335</v>
      </c>
      <c r="I59" s="21">
        <f t="shared" si="11"/>
        <v>26665</v>
      </c>
      <c r="J59" s="21">
        <v>3335</v>
      </c>
      <c r="K59" s="22">
        <f t="shared" si="12"/>
        <v>0</v>
      </c>
      <c r="L59" s="22">
        <f t="shared" si="13"/>
        <v>26665</v>
      </c>
      <c r="M59" s="21">
        <v>3335</v>
      </c>
      <c r="N59" s="21">
        <v>3335</v>
      </c>
      <c r="O59" s="22">
        <f t="shared" si="14"/>
        <v>0</v>
      </c>
    </row>
    <row r="60" spans="1:15" ht="15" customHeight="1">
      <c r="A60" s="6"/>
      <c r="B60" s="19" t="s">
        <v>103</v>
      </c>
      <c r="C60" s="20" t="s">
        <v>104</v>
      </c>
      <c r="D60" s="21">
        <v>355000</v>
      </c>
      <c r="E60" s="21">
        <v>16000</v>
      </c>
      <c r="F60" s="21">
        <v>16000</v>
      </c>
      <c r="G60" s="21">
        <f t="shared" si="10"/>
        <v>355000</v>
      </c>
      <c r="H60" s="21">
        <v>35362.54</v>
      </c>
      <c r="I60" s="21">
        <f t="shared" si="11"/>
        <v>319637.46</v>
      </c>
      <c r="J60" s="21">
        <v>13962.44</v>
      </c>
      <c r="K60" s="22">
        <f t="shared" si="12"/>
        <v>21400.1</v>
      </c>
      <c r="L60" s="22">
        <f t="shared" si="13"/>
        <v>341037.56</v>
      </c>
      <c r="M60" s="21">
        <v>13962.44</v>
      </c>
      <c r="N60" s="21">
        <v>13862.54</v>
      </c>
      <c r="O60" s="22">
        <f t="shared" si="14"/>
        <v>99.89999999999964</v>
      </c>
    </row>
    <row r="61" spans="1:15" ht="15" customHeight="1">
      <c r="A61" s="6"/>
      <c r="B61" s="19" t="s">
        <v>105</v>
      </c>
      <c r="C61" s="20" t="s">
        <v>106</v>
      </c>
      <c r="D61" s="21">
        <v>10000</v>
      </c>
      <c r="E61" s="21">
        <v>0</v>
      </c>
      <c r="F61" s="21">
        <v>0</v>
      </c>
      <c r="G61" s="21">
        <f t="shared" si="10"/>
        <v>10000</v>
      </c>
      <c r="H61" s="21">
        <v>0</v>
      </c>
      <c r="I61" s="21">
        <f t="shared" si="11"/>
        <v>10000</v>
      </c>
      <c r="J61" s="21">
        <v>0</v>
      </c>
      <c r="K61" s="22">
        <f t="shared" si="12"/>
        <v>0</v>
      </c>
      <c r="L61" s="22">
        <f t="shared" si="13"/>
        <v>10000</v>
      </c>
      <c r="M61" s="21">
        <v>0</v>
      </c>
      <c r="N61" s="21">
        <v>0</v>
      </c>
      <c r="O61" s="22">
        <f t="shared" si="14"/>
        <v>0</v>
      </c>
    </row>
    <row r="62" spans="1:15" ht="4.5" customHeight="1">
      <c r="A62" s="6"/>
      <c r="B62" s="23"/>
      <c r="C62" s="2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" customHeight="1">
      <c r="A63" s="6"/>
      <c r="B63" s="13" t="s">
        <v>107</v>
      </c>
      <c r="C63" s="14" t="s">
        <v>108</v>
      </c>
      <c r="D63" s="18">
        <f aca="true" t="shared" si="15" ref="D63:O63">SUBTOTAL(9,D64:D67)</f>
        <v>260000</v>
      </c>
      <c r="E63" s="18">
        <f t="shared" si="15"/>
        <v>0</v>
      </c>
      <c r="F63" s="18">
        <f t="shared" si="15"/>
        <v>0</v>
      </c>
      <c r="G63" s="18">
        <f t="shared" si="15"/>
        <v>260000</v>
      </c>
      <c r="H63" s="18">
        <f t="shared" si="15"/>
        <v>60058.12</v>
      </c>
      <c r="I63" s="18">
        <f t="shared" si="15"/>
        <v>199941.88</v>
      </c>
      <c r="J63" s="18">
        <f t="shared" si="15"/>
        <v>30058.12</v>
      </c>
      <c r="K63" s="18">
        <f t="shared" si="15"/>
        <v>30000.000000000004</v>
      </c>
      <c r="L63" s="18">
        <f t="shared" si="15"/>
        <v>229941.88</v>
      </c>
      <c r="M63" s="18">
        <f t="shared" si="15"/>
        <v>30058.12</v>
      </c>
      <c r="N63" s="18">
        <f t="shared" si="15"/>
        <v>23636.12</v>
      </c>
      <c r="O63" s="18">
        <f t="shared" si="15"/>
        <v>6422</v>
      </c>
    </row>
    <row r="64" spans="1:15" ht="15" customHeight="1">
      <c r="A64" s="6"/>
      <c r="B64" s="19" t="s">
        <v>109</v>
      </c>
      <c r="C64" s="20" t="s">
        <v>110</v>
      </c>
      <c r="D64" s="21">
        <v>220000</v>
      </c>
      <c r="E64" s="21">
        <v>0</v>
      </c>
      <c r="F64" s="21">
        <v>0</v>
      </c>
      <c r="G64" s="21">
        <f>D64-E64+F64</f>
        <v>220000</v>
      </c>
      <c r="H64" s="21">
        <v>59174.23</v>
      </c>
      <c r="I64" s="21">
        <f>G64-H64</f>
        <v>160825.77</v>
      </c>
      <c r="J64" s="21">
        <v>29174.23</v>
      </c>
      <c r="K64" s="22">
        <f>H64-J64</f>
        <v>30000.000000000004</v>
      </c>
      <c r="L64" s="22">
        <f>G64-J64</f>
        <v>190825.77</v>
      </c>
      <c r="M64" s="21">
        <v>29174.23</v>
      </c>
      <c r="N64" s="21">
        <v>23045.23</v>
      </c>
      <c r="O64" s="22">
        <f>J64-N64</f>
        <v>6129</v>
      </c>
    </row>
    <row r="65" spans="1:15" ht="15" customHeight="1">
      <c r="A65" s="6"/>
      <c r="B65" s="19" t="s">
        <v>111</v>
      </c>
      <c r="C65" s="20" t="s">
        <v>112</v>
      </c>
      <c r="D65" s="21">
        <v>0</v>
      </c>
      <c r="E65" s="21">
        <v>0</v>
      </c>
      <c r="F65" s="21">
        <v>0</v>
      </c>
      <c r="G65" s="21">
        <f>D65-E65+F65</f>
        <v>0</v>
      </c>
      <c r="H65" s="21">
        <v>0</v>
      </c>
      <c r="I65" s="21">
        <f>G65-H65</f>
        <v>0</v>
      </c>
      <c r="J65" s="21">
        <v>0</v>
      </c>
      <c r="K65" s="22">
        <f>H65-J65</f>
        <v>0</v>
      </c>
      <c r="L65" s="22">
        <f>G65-J65</f>
        <v>0</v>
      </c>
      <c r="M65" s="21">
        <v>0</v>
      </c>
      <c r="N65" s="21">
        <v>0</v>
      </c>
      <c r="O65" s="22">
        <f>J65-N65</f>
        <v>0</v>
      </c>
    </row>
    <row r="66" spans="1:15" ht="15" customHeight="1">
      <c r="A66" s="6"/>
      <c r="B66" s="19" t="s">
        <v>113</v>
      </c>
      <c r="C66" s="20" t="s">
        <v>114</v>
      </c>
      <c r="D66" s="21">
        <v>40000</v>
      </c>
      <c r="E66" s="21">
        <v>0</v>
      </c>
      <c r="F66" s="21">
        <v>0</v>
      </c>
      <c r="G66" s="21">
        <f>D66-E66+F66</f>
        <v>40000</v>
      </c>
      <c r="H66" s="21">
        <v>883.89</v>
      </c>
      <c r="I66" s="21">
        <f>G66-H66</f>
        <v>39116.11</v>
      </c>
      <c r="J66" s="21">
        <v>883.89</v>
      </c>
      <c r="K66" s="22">
        <f>H66-J66</f>
        <v>0</v>
      </c>
      <c r="L66" s="22">
        <f>G66-J66</f>
        <v>39116.11</v>
      </c>
      <c r="M66" s="21">
        <v>883.89</v>
      </c>
      <c r="N66" s="21">
        <v>590.89</v>
      </c>
      <c r="O66" s="22">
        <f>J66-N66</f>
        <v>293</v>
      </c>
    </row>
    <row r="67" spans="1:15" ht="4.5" customHeight="1">
      <c r="A67" s="6"/>
      <c r="B67" s="23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25.5">
      <c r="A68" s="6"/>
      <c r="B68" s="13" t="s">
        <v>115</v>
      </c>
      <c r="C68" s="14" t="s">
        <v>116</v>
      </c>
      <c r="D68" s="18">
        <f aca="true" t="shared" si="16" ref="D68:O68">SUBTOTAL(9,D69:D69)</f>
        <v>0</v>
      </c>
      <c r="E68" s="18">
        <f t="shared" si="16"/>
        <v>0</v>
      </c>
      <c r="F68" s="18">
        <f t="shared" si="16"/>
        <v>0</v>
      </c>
      <c r="G68" s="18">
        <f t="shared" si="16"/>
        <v>0</v>
      </c>
      <c r="H68" s="18">
        <f t="shared" si="16"/>
        <v>0</v>
      </c>
      <c r="I68" s="18">
        <f t="shared" si="16"/>
        <v>0</v>
      </c>
      <c r="J68" s="18">
        <f t="shared" si="16"/>
        <v>0</v>
      </c>
      <c r="K68" s="18">
        <f t="shared" si="16"/>
        <v>0</v>
      </c>
      <c r="L68" s="18">
        <f t="shared" si="16"/>
        <v>0</v>
      </c>
      <c r="M68" s="18">
        <f t="shared" si="16"/>
        <v>0</v>
      </c>
      <c r="N68" s="18">
        <f t="shared" si="16"/>
        <v>0</v>
      </c>
      <c r="O68" s="18">
        <f t="shared" si="16"/>
        <v>0</v>
      </c>
    </row>
    <row r="69" spans="1:15" ht="4.5" customHeight="1">
      <c r="A69" s="6"/>
      <c r="B69" s="23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25.5">
      <c r="A70" s="6"/>
      <c r="B70" s="13" t="s">
        <v>117</v>
      </c>
      <c r="C70" s="14" t="s">
        <v>118</v>
      </c>
      <c r="D70" s="18">
        <f aca="true" t="shared" si="17" ref="D70:O70">SUBTOTAL(9,D71:D80)</f>
        <v>580000</v>
      </c>
      <c r="E70" s="18">
        <f t="shared" si="17"/>
        <v>89500</v>
      </c>
      <c r="F70" s="18">
        <f t="shared" si="17"/>
        <v>89500</v>
      </c>
      <c r="G70" s="18">
        <f t="shared" si="17"/>
        <v>580000</v>
      </c>
      <c r="H70" s="18">
        <f t="shared" si="17"/>
        <v>136254.49</v>
      </c>
      <c r="I70" s="18">
        <f t="shared" si="17"/>
        <v>443745.51</v>
      </c>
      <c r="J70" s="18">
        <f t="shared" si="17"/>
        <v>94254.48999999999</v>
      </c>
      <c r="K70" s="18">
        <f t="shared" si="17"/>
        <v>42000</v>
      </c>
      <c r="L70" s="18">
        <f t="shared" si="17"/>
        <v>485745.51</v>
      </c>
      <c r="M70" s="18">
        <f t="shared" si="17"/>
        <v>94254.48999999999</v>
      </c>
      <c r="N70" s="18">
        <f t="shared" si="17"/>
        <v>93875.59</v>
      </c>
      <c r="O70" s="18">
        <f t="shared" si="17"/>
        <v>378.90000000000873</v>
      </c>
    </row>
    <row r="71" spans="1:15" ht="15" customHeight="1">
      <c r="A71" s="6"/>
      <c r="B71" s="19" t="s">
        <v>119</v>
      </c>
      <c r="C71" s="20" t="s">
        <v>120</v>
      </c>
      <c r="D71" s="21">
        <v>60000</v>
      </c>
      <c r="E71" s="21">
        <v>0</v>
      </c>
      <c r="F71" s="21">
        <v>0</v>
      </c>
      <c r="G71" s="21">
        <f aca="true" t="shared" si="18" ref="G71:G79">D71-E71+F71</f>
        <v>60000</v>
      </c>
      <c r="H71" s="21">
        <v>4533</v>
      </c>
      <c r="I71" s="21">
        <f aca="true" t="shared" si="19" ref="I71:I79">G71-H71</f>
        <v>55467</v>
      </c>
      <c r="J71" s="21">
        <v>33</v>
      </c>
      <c r="K71" s="22">
        <f aca="true" t="shared" si="20" ref="K71:K79">H71-J71</f>
        <v>4500</v>
      </c>
      <c r="L71" s="22">
        <f aca="true" t="shared" si="21" ref="L71:L79">G71-J71</f>
        <v>59967</v>
      </c>
      <c r="M71" s="21">
        <v>33</v>
      </c>
      <c r="N71" s="21">
        <v>33</v>
      </c>
      <c r="O71" s="22">
        <f aca="true" t="shared" si="22" ref="O71:O79">J71-N71</f>
        <v>0</v>
      </c>
    </row>
    <row r="72" spans="1:15" ht="15" customHeight="1">
      <c r="A72" s="6"/>
      <c r="B72" s="19" t="s">
        <v>121</v>
      </c>
      <c r="C72" s="20" t="s">
        <v>122</v>
      </c>
      <c r="D72" s="21">
        <v>20000</v>
      </c>
      <c r="E72" s="21">
        <v>5000</v>
      </c>
      <c r="F72" s="21">
        <v>5000</v>
      </c>
      <c r="G72" s="21">
        <f t="shared" si="18"/>
        <v>20000</v>
      </c>
      <c r="H72" s="21">
        <v>4179.92</v>
      </c>
      <c r="I72" s="21">
        <f t="shared" si="19"/>
        <v>15820.08</v>
      </c>
      <c r="J72" s="21">
        <v>679.92</v>
      </c>
      <c r="K72" s="22">
        <f t="shared" si="20"/>
        <v>3500</v>
      </c>
      <c r="L72" s="22">
        <f t="shared" si="21"/>
        <v>19320.08</v>
      </c>
      <c r="M72" s="21">
        <v>679.92</v>
      </c>
      <c r="N72" s="21">
        <v>679.92</v>
      </c>
      <c r="O72" s="22">
        <f t="shared" si="22"/>
        <v>0</v>
      </c>
    </row>
    <row r="73" spans="1:15" ht="15" customHeight="1">
      <c r="A73" s="6"/>
      <c r="B73" s="19" t="s">
        <v>123</v>
      </c>
      <c r="C73" s="20" t="s">
        <v>124</v>
      </c>
      <c r="D73" s="21">
        <v>20000</v>
      </c>
      <c r="E73" s="21">
        <v>8000</v>
      </c>
      <c r="F73" s="21">
        <v>8000</v>
      </c>
      <c r="G73" s="21">
        <f t="shared" si="18"/>
        <v>20000</v>
      </c>
      <c r="H73" s="21">
        <v>8559.78</v>
      </c>
      <c r="I73" s="21">
        <f t="shared" si="19"/>
        <v>11440.22</v>
      </c>
      <c r="J73" s="21">
        <v>8559.78</v>
      </c>
      <c r="K73" s="22">
        <f t="shared" si="20"/>
        <v>0</v>
      </c>
      <c r="L73" s="22">
        <f t="shared" si="21"/>
        <v>11440.22</v>
      </c>
      <c r="M73" s="21">
        <v>8559.78</v>
      </c>
      <c r="N73" s="21">
        <v>8559.78</v>
      </c>
      <c r="O73" s="22">
        <f t="shared" si="22"/>
        <v>0</v>
      </c>
    </row>
    <row r="74" spans="1:15" ht="15" customHeight="1">
      <c r="A74" s="6"/>
      <c r="B74" s="19" t="s">
        <v>125</v>
      </c>
      <c r="C74" s="20" t="s">
        <v>126</v>
      </c>
      <c r="D74" s="21">
        <v>0</v>
      </c>
      <c r="E74" s="21">
        <v>0</v>
      </c>
      <c r="F74" s="21">
        <v>0</v>
      </c>
      <c r="G74" s="21">
        <f t="shared" si="18"/>
        <v>0</v>
      </c>
      <c r="H74" s="21">
        <v>0</v>
      </c>
      <c r="I74" s="21">
        <f t="shared" si="19"/>
        <v>0</v>
      </c>
      <c r="J74" s="21">
        <v>0</v>
      </c>
      <c r="K74" s="22">
        <f t="shared" si="20"/>
        <v>0</v>
      </c>
      <c r="L74" s="22">
        <f t="shared" si="21"/>
        <v>0</v>
      </c>
      <c r="M74" s="21">
        <v>0</v>
      </c>
      <c r="N74" s="21">
        <v>0</v>
      </c>
      <c r="O74" s="22">
        <f t="shared" si="22"/>
        <v>0</v>
      </c>
    </row>
    <row r="75" spans="1:15" ht="15" customHeight="1">
      <c r="A75" s="6"/>
      <c r="B75" s="19" t="s">
        <v>127</v>
      </c>
      <c r="C75" s="20" t="s">
        <v>128</v>
      </c>
      <c r="D75" s="21">
        <v>10000</v>
      </c>
      <c r="E75" s="21">
        <v>0</v>
      </c>
      <c r="F75" s="21">
        <v>0</v>
      </c>
      <c r="G75" s="21">
        <f t="shared" si="18"/>
        <v>10000</v>
      </c>
      <c r="H75" s="21">
        <v>0</v>
      </c>
      <c r="I75" s="21">
        <f t="shared" si="19"/>
        <v>10000</v>
      </c>
      <c r="J75" s="21">
        <v>0</v>
      </c>
      <c r="K75" s="22">
        <f t="shared" si="20"/>
        <v>0</v>
      </c>
      <c r="L75" s="22">
        <f t="shared" si="21"/>
        <v>10000</v>
      </c>
      <c r="M75" s="21">
        <v>0</v>
      </c>
      <c r="N75" s="21">
        <v>0</v>
      </c>
      <c r="O75" s="22">
        <f t="shared" si="22"/>
        <v>0</v>
      </c>
    </row>
    <row r="76" spans="1:15" ht="15" customHeight="1">
      <c r="A76" s="6"/>
      <c r="B76" s="19" t="s">
        <v>129</v>
      </c>
      <c r="C76" s="20" t="s">
        <v>130</v>
      </c>
      <c r="D76" s="21">
        <v>300000</v>
      </c>
      <c r="E76" s="21">
        <v>0</v>
      </c>
      <c r="F76" s="21">
        <v>0</v>
      </c>
      <c r="G76" s="21">
        <f t="shared" si="18"/>
        <v>300000</v>
      </c>
      <c r="H76" s="21">
        <v>44630.08</v>
      </c>
      <c r="I76" s="21">
        <f t="shared" si="19"/>
        <v>255369.91999999998</v>
      </c>
      <c r="J76" s="21">
        <v>39630.08</v>
      </c>
      <c r="K76" s="22">
        <f t="shared" si="20"/>
        <v>5000</v>
      </c>
      <c r="L76" s="22">
        <f t="shared" si="21"/>
        <v>260369.91999999998</v>
      </c>
      <c r="M76" s="21">
        <v>39630.08</v>
      </c>
      <c r="N76" s="21">
        <v>39306.17999999999</v>
      </c>
      <c r="O76" s="22">
        <f t="shared" si="22"/>
        <v>323.90000000000873</v>
      </c>
    </row>
    <row r="77" spans="1:15" ht="15" customHeight="1">
      <c r="A77" s="6"/>
      <c r="B77" s="19" t="s">
        <v>131</v>
      </c>
      <c r="C77" s="20" t="s">
        <v>132</v>
      </c>
      <c r="D77" s="21">
        <v>80000</v>
      </c>
      <c r="E77" s="21">
        <v>41500</v>
      </c>
      <c r="F77" s="21">
        <v>41500</v>
      </c>
      <c r="G77" s="21">
        <f t="shared" si="18"/>
        <v>80000</v>
      </c>
      <c r="H77" s="21">
        <v>2514.92</v>
      </c>
      <c r="I77" s="21">
        <f t="shared" si="19"/>
        <v>77485.08</v>
      </c>
      <c r="J77" s="21">
        <v>2514.92</v>
      </c>
      <c r="K77" s="22">
        <f t="shared" si="20"/>
        <v>0</v>
      </c>
      <c r="L77" s="22">
        <f t="shared" si="21"/>
        <v>77485.08</v>
      </c>
      <c r="M77" s="21">
        <v>2514.92</v>
      </c>
      <c r="N77" s="21">
        <v>2459.92</v>
      </c>
      <c r="O77" s="22">
        <f t="shared" si="22"/>
        <v>55</v>
      </c>
    </row>
    <row r="78" spans="1:15" ht="15" customHeight="1">
      <c r="A78" s="6"/>
      <c r="B78" s="19" t="s">
        <v>133</v>
      </c>
      <c r="C78" s="20" t="s">
        <v>134</v>
      </c>
      <c r="D78" s="21">
        <v>30000</v>
      </c>
      <c r="E78" s="21">
        <v>5000</v>
      </c>
      <c r="F78" s="21">
        <v>5000</v>
      </c>
      <c r="G78" s="21">
        <f t="shared" si="18"/>
        <v>30000</v>
      </c>
      <c r="H78" s="21">
        <v>16605.760000000002</v>
      </c>
      <c r="I78" s="21">
        <f t="shared" si="19"/>
        <v>13394.239999999998</v>
      </c>
      <c r="J78" s="21">
        <v>12105.76</v>
      </c>
      <c r="K78" s="22">
        <f t="shared" si="20"/>
        <v>4500.000000000002</v>
      </c>
      <c r="L78" s="22">
        <f t="shared" si="21"/>
        <v>17894.239999999998</v>
      </c>
      <c r="M78" s="21">
        <v>12105.76</v>
      </c>
      <c r="N78" s="21">
        <v>12105.76</v>
      </c>
      <c r="O78" s="22">
        <f t="shared" si="22"/>
        <v>0</v>
      </c>
    </row>
    <row r="79" spans="1:15" ht="15" customHeight="1">
      <c r="A79" s="6"/>
      <c r="B79" s="19" t="s">
        <v>135</v>
      </c>
      <c r="C79" s="20" t="s">
        <v>136</v>
      </c>
      <c r="D79" s="21">
        <v>60000</v>
      </c>
      <c r="E79" s="21">
        <v>30000</v>
      </c>
      <c r="F79" s="21">
        <v>30000</v>
      </c>
      <c r="G79" s="21">
        <f t="shared" si="18"/>
        <v>60000</v>
      </c>
      <c r="H79" s="21">
        <v>55231.03</v>
      </c>
      <c r="I79" s="21">
        <f t="shared" si="19"/>
        <v>4768.970000000001</v>
      </c>
      <c r="J79" s="21">
        <v>30731.03</v>
      </c>
      <c r="K79" s="22">
        <f t="shared" si="20"/>
        <v>24500</v>
      </c>
      <c r="L79" s="22">
        <f t="shared" si="21"/>
        <v>29268.97</v>
      </c>
      <c r="M79" s="21">
        <v>30731.03</v>
      </c>
      <c r="N79" s="21">
        <v>30731.03</v>
      </c>
      <c r="O79" s="22">
        <f t="shared" si="22"/>
        <v>0</v>
      </c>
    </row>
    <row r="80" spans="1:15" ht="4.5" customHeight="1">
      <c r="A80" s="6"/>
      <c r="B80" s="23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5" customHeight="1">
      <c r="A81" s="6"/>
      <c r="B81" s="13" t="s">
        <v>137</v>
      </c>
      <c r="C81" s="14" t="s">
        <v>138</v>
      </c>
      <c r="D81" s="18">
        <f aca="true" t="shared" si="23" ref="D81:O81">SUBTOTAL(9,D82:D88)</f>
        <v>8250000</v>
      </c>
      <c r="E81" s="18">
        <f t="shared" si="23"/>
        <v>33000</v>
      </c>
      <c r="F81" s="18">
        <f t="shared" si="23"/>
        <v>20000</v>
      </c>
      <c r="G81" s="18">
        <f t="shared" si="23"/>
        <v>8237000</v>
      </c>
      <c r="H81" s="18">
        <f t="shared" si="23"/>
        <v>7747690.88</v>
      </c>
      <c r="I81" s="18">
        <f t="shared" si="23"/>
        <v>489309.1199999999</v>
      </c>
      <c r="J81" s="18">
        <f t="shared" si="23"/>
        <v>938207.7599999998</v>
      </c>
      <c r="K81" s="18">
        <f t="shared" si="23"/>
        <v>6809483.12</v>
      </c>
      <c r="L81" s="18">
        <f t="shared" si="23"/>
        <v>7298792.24</v>
      </c>
      <c r="M81" s="18">
        <f t="shared" si="23"/>
        <v>913653.46</v>
      </c>
      <c r="N81" s="18">
        <f t="shared" si="23"/>
        <v>886333.5</v>
      </c>
      <c r="O81" s="18">
        <f t="shared" si="23"/>
        <v>51874.26</v>
      </c>
    </row>
    <row r="82" spans="1:15" ht="15" customHeight="1">
      <c r="A82" s="6"/>
      <c r="B82" s="19" t="s">
        <v>139</v>
      </c>
      <c r="C82" s="20" t="s">
        <v>140</v>
      </c>
      <c r="D82" s="21">
        <v>7200000</v>
      </c>
      <c r="E82" s="21">
        <v>0</v>
      </c>
      <c r="F82" s="21">
        <v>0</v>
      </c>
      <c r="G82" s="21">
        <f aca="true" t="shared" si="24" ref="G82:G87">D82-E82+F82</f>
        <v>7200000</v>
      </c>
      <c r="H82" s="21">
        <v>7578145.08</v>
      </c>
      <c r="I82" s="21">
        <f aca="true" t="shared" si="25" ref="I82:I87">G82-H82</f>
        <v>-378145.0800000001</v>
      </c>
      <c r="J82" s="21">
        <v>863404.0099999999</v>
      </c>
      <c r="K82" s="22">
        <f aca="true" t="shared" si="26" ref="K82:K87">H82-J82</f>
        <v>6714741.07</v>
      </c>
      <c r="L82" s="22">
        <f aca="true" t="shared" si="27" ref="L82:L87">G82-J82</f>
        <v>6336595.99</v>
      </c>
      <c r="M82" s="21">
        <v>863404.01</v>
      </c>
      <c r="N82" s="21">
        <v>863404.01</v>
      </c>
      <c r="O82" s="22">
        <f aca="true" t="shared" si="28" ref="O82:O87">J82-N82</f>
        <v>0</v>
      </c>
    </row>
    <row r="83" spans="1:15" ht="15" customHeight="1">
      <c r="A83" s="6"/>
      <c r="B83" s="19" t="s">
        <v>141</v>
      </c>
      <c r="C83" s="20" t="s">
        <v>142</v>
      </c>
      <c r="D83" s="21">
        <v>50000</v>
      </c>
      <c r="E83" s="21">
        <v>20000</v>
      </c>
      <c r="F83" s="21">
        <v>20000</v>
      </c>
      <c r="G83" s="21">
        <f t="shared" si="24"/>
        <v>50000</v>
      </c>
      <c r="H83" s="21">
        <v>369.96</v>
      </c>
      <c r="I83" s="21">
        <f t="shared" si="25"/>
        <v>49630.04</v>
      </c>
      <c r="J83" s="21">
        <v>369.96</v>
      </c>
      <c r="K83" s="22">
        <f t="shared" si="26"/>
        <v>0</v>
      </c>
      <c r="L83" s="22">
        <f t="shared" si="27"/>
        <v>49630.04</v>
      </c>
      <c r="M83" s="21">
        <v>369.96</v>
      </c>
      <c r="N83" s="21">
        <v>0</v>
      </c>
      <c r="O83" s="22">
        <f t="shared" si="28"/>
        <v>369.96</v>
      </c>
    </row>
    <row r="84" spans="1:15" ht="15" customHeight="1">
      <c r="A84" s="6"/>
      <c r="B84" s="19" t="s">
        <v>143</v>
      </c>
      <c r="C84" s="20" t="s">
        <v>144</v>
      </c>
      <c r="D84" s="21">
        <v>30000</v>
      </c>
      <c r="E84" s="21">
        <v>0</v>
      </c>
      <c r="F84" s="21">
        <v>0</v>
      </c>
      <c r="G84" s="21">
        <f t="shared" si="24"/>
        <v>30000</v>
      </c>
      <c r="H84" s="21">
        <v>0</v>
      </c>
      <c r="I84" s="21">
        <f t="shared" si="25"/>
        <v>30000</v>
      </c>
      <c r="J84" s="21">
        <v>0</v>
      </c>
      <c r="K84" s="22">
        <f t="shared" si="26"/>
        <v>0</v>
      </c>
      <c r="L84" s="22">
        <f t="shared" si="27"/>
        <v>30000</v>
      </c>
      <c r="M84" s="21">
        <v>0</v>
      </c>
      <c r="N84" s="21">
        <v>0</v>
      </c>
      <c r="O84" s="22">
        <f t="shared" si="28"/>
        <v>0</v>
      </c>
    </row>
    <row r="85" spans="1:15" ht="15" customHeight="1">
      <c r="A85" s="6"/>
      <c r="B85" s="19" t="s">
        <v>145</v>
      </c>
      <c r="C85" s="20" t="s">
        <v>146</v>
      </c>
      <c r="D85" s="21">
        <v>150000</v>
      </c>
      <c r="E85" s="21">
        <v>0</v>
      </c>
      <c r="F85" s="21">
        <v>0</v>
      </c>
      <c r="G85" s="21">
        <f t="shared" si="24"/>
        <v>150000</v>
      </c>
      <c r="H85" s="21">
        <v>46259.5</v>
      </c>
      <c r="I85" s="21">
        <f t="shared" si="25"/>
        <v>103740.5</v>
      </c>
      <c r="J85" s="21">
        <v>34359.5</v>
      </c>
      <c r="K85" s="22">
        <f t="shared" si="26"/>
        <v>11900</v>
      </c>
      <c r="L85" s="22">
        <f t="shared" si="27"/>
        <v>115640.5</v>
      </c>
      <c r="M85" s="21">
        <v>31532</v>
      </c>
      <c r="N85" s="21">
        <v>4582</v>
      </c>
      <c r="O85" s="22">
        <f t="shared" si="28"/>
        <v>29777.5</v>
      </c>
    </row>
    <row r="86" spans="1:15" ht="15" customHeight="1">
      <c r="A86" s="6"/>
      <c r="B86" s="19" t="s">
        <v>147</v>
      </c>
      <c r="C86" s="20" t="s">
        <v>148</v>
      </c>
      <c r="D86" s="21">
        <v>750000</v>
      </c>
      <c r="E86" s="21">
        <v>13000</v>
      </c>
      <c r="F86" s="21">
        <v>0</v>
      </c>
      <c r="G86" s="21">
        <f t="shared" si="24"/>
        <v>737000</v>
      </c>
      <c r="H86" s="21">
        <v>112333.89</v>
      </c>
      <c r="I86" s="21">
        <f t="shared" si="25"/>
        <v>624666.11</v>
      </c>
      <c r="J86" s="21">
        <v>29491.839999999997</v>
      </c>
      <c r="K86" s="22">
        <f t="shared" si="26"/>
        <v>82842.05</v>
      </c>
      <c r="L86" s="22">
        <f t="shared" si="27"/>
        <v>707508.16</v>
      </c>
      <c r="M86" s="21">
        <v>14771.439999999999</v>
      </c>
      <c r="N86" s="21">
        <v>14771.439999999999</v>
      </c>
      <c r="O86" s="22">
        <f t="shared" si="28"/>
        <v>14720.399999999998</v>
      </c>
    </row>
    <row r="87" spans="1:15" ht="15" customHeight="1">
      <c r="A87" s="6"/>
      <c r="B87" s="19" t="s">
        <v>149</v>
      </c>
      <c r="C87" s="20" t="s">
        <v>150</v>
      </c>
      <c r="D87" s="21">
        <v>70000</v>
      </c>
      <c r="E87" s="21">
        <v>0</v>
      </c>
      <c r="F87" s="21">
        <v>0</v>
      </c>
      <c r="G87" s="21">
        <f t="shared" si="24"/>
        <v>70000</v>
      </c>
      <c r="H87" s="21">
        <v>10582.449999999999</v>
      </c>
      <c r="I87" s="21">
        <f t="shared" si="25"/>
        <v>59417.55</v>
      </c>
      <c r="J87" s="21">
        <v>10582.45</v>
      </c>
      <c r="K87" s="22">
        <f t="shared" si="26"/>
        <v>0</v>
      </c>
      <c r="L87" s="22">
        <f t="shared" si="27"/>
        <v>59417.55</v>
      </c>
      <c r="M87" s="21">
        <v>3576.05</v>
      </c>
      <c r="N87" s="21">
        <v>3576.05</v>
      </c>
      <c r="O87" s="22">
        <f t="shared" si="28"/>
        <v>7006.400000000001</v>
      </c>
    </row>
    <row r="88" spans="1:15" ht="4.5" customHeight="1">
      <c r="A88" s="6"/>
      <c r="B88" s="23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5" customHeight="1">
      <c r="A89" s="6"/>
      <c r="B89" s="13" t="s">
        <v>151</v>
      </c>
      <c r="C89" s="14" t="s">
        <v>152</v>
      </c>
      <c r="D89" s="18">
        <f aca="true" t="shared" si="29" ref="D89:O89">SUBTOTAL(9,D90:D93)</f>
        <v>7530000</v>
      </c>
      <c r="E89" s="18">
        <f t="shared" si="29"/>
        <v>25000</v>
      </c>
      <c r="F89" s="18">
        <f t="shared" si="29"/>
        <v>38000</v>
      </c>
      <c r="G89" s="18">
        <f t="shared" si="29"/>
        <v>7543000</v>
      </c>
      <c r="H89" s="18">
        <f t="shared" si="29"/>
        <v>4934475.08</v>
      </c>
      <c r="I89" s="18">
        <f t="shared" si="29"/>
        <v>2608524.9200000004</v>
      </c>
      <c r="J89" s="18">
        <f t="shared" si="29"/>
        <v>2897565.48</v>
      </c>
      <c r="K89" s="18">
        <f t="shared" si="29"/>
        <v>2036909.5999999996</v>
      </c>
      <c r="L89" s="18">
        <f t="shared" si="29"/>
        <v>4645434.52</v>
      </c>
      <c r="M89" s="18">
        <f t="shared" si="29"/>
        <v>2897565.48</v>
      </c>
      <c r="N89" s="18">
        <f t="shared" si="29"/>
        <v>2897445.49</v>
      </c>
      <c r="O89" s="18">
        <f t="shared" si="29"/>
        <v>119.9900000000016</v>
      </c>
    </row>
    <row r="90" spans="1:15" ht="15" customHeight="1">
      <c r="A90" s="6"/>
      <c r="B90" s="19" t="s">
        <v>153</v>
      </c>
      <c r="C90" s="20" t="s">
        <v>154</v>
      </c>
      <c r="D90" s="21">
        <v>7500000</v>
      </c>
      <c r="E90" s="21">
        <v>0</v>
      </c>
      <c r="F90" s="21">
        <v>0</v>
      </c>
      <c r="G90" s="21">
        <f>D90-E90+F90</f>
        <v>7500000</v>
      </c>
      <c r="H90" s="21">
        <v>4907528.93</v>
      </c>
      <c r="I90" s="21">
        <f>G90-H90</f>
        <v>2592471.0700000003</v>
      </c>
      <c r="J90" s="21">
        <v>2870619.33</v>
      </c>
      <c r="K90" s="22">
        <f>H90-J90</f>
        <v>2036909.5999999996</v>
      </c>
      <c r="L90" s="22">
        <f>G90-J90</f>
        <v>4629380.67</v>
      </c>
      <c r="M90" s="21">
        <v>2870619.33</v>
      </c>
      <c r="N90" s="21">
        <v>2870619.33</v>
      </c>
      <c r="O90" s="22">
        <f>J90-N90</f>
        <v>0</v>
      </c>
    </row>
    <row r="91" spans="1:15" ht="15" customHeight="1">
      <c r="A91" s="6"/>
      <c r="B91" s="19" t="s">
        <v>155</v>
      </c>
      <c r="C91" s="20" t="s">
        <v>156</v>
      </c>
      <c r="D91" s="21">
        <v>0</v>
      </c>
      <c r="E91" s="21">
        <v>0</v>
      </c>
      <c r="F91" s="21">
        <v>3000</v>
      </c>
      <c r="G91" s="21">
        <f>D91-E91+F91</f>
        <v>3000</v>
      </c>
      <c r="H91" s="21">
        <v>0</v>
      </c>
      <c r="I91" s="21">
        <f>G91-H91</f>
        <v>3000</v>
      </c>
      <c r="J91" s="21">
        <v>0</v>
      </c>
      <c r="K91" s="22">
        <f>H91-J91</f>
        <v>0</v>
      </c>
      <c r="L91" s="22">
        <f>G91-J91</f>
        <v>3000</v>
      </c>
      <c r="M91" s="21">
        <v>0</v>
      </c>
      <c r="N91" s="21">
        <v>0</v>
      </c>
      <c r="O91" s="22">
        <f>J91-N91</f>
        <v>0</v>
      </c>
    </row>
    <row r="92" spans="1:15" ht="15" customHeight="1">
      <c r="A92" s="6"/>
      <c r="B92" s="19" t="s">
        <v>157</v>
      </c>
      <c r="C92" s="20" t="s">
        <v>158</v>
      </c>
      <c r="D92" s="21">
        <v>30000</v>
      </c>
      <c r="E92" s="21">
        <v>25000</v>
      </c>
      <c r="F92" s="21">
        <v>35000</v>
      </c>
      <c r="G92" s="21">
        <f>D92-E92+F92</f>
        <v>40000</v>
      </c>
      <c r="H92" s="21">
        <v>26946.15</v>
      </c>
      <c r="I92" s="21">
        <f>G92-H92</f>
        <v>13053.849999999999</v>
      </c>
      <c r="J92" s="21">
        <v>26946.15</v>
      </c>
      <c r="K92" s="22">
        <f>H92-J92</f>
        <v>0</v>
      </c>
      <c r="L92" s="22">
        <f>G92-J92</f>
        <v>13053.849999999999</v>
      </c>
      <c r="M92" s="21">
        <v>26946.15</v>
      </c>
      <c r="N92" s="21">
        <v>26826.16</v>
      </c>
      <c r="O92" s="22">
        <f>J92-N92</f>
        <v>119.9900000000016</v>
      </c>
    </row>
    <row r="93" spans="1:15" ht="4.5" customHeight="1">
      <c r="A93" s="6"/>
      <c r="B93" s="23"/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25.5">
      <c r="A94" s="6"/>
      <c r="B94" s="13" t="s">
        <v>159</v>
      </c>
      <c r="C94" s="14" t="s">
        <v>160</v>
      </c>
      <c r="D94" s="18">
        <f aca="true" t="shared" si="30" ref="D94:O94">SUBTOTAL(9,D95:D99)</f>
        <v>1180000</v>
      </c>
      <c r="E94" s="18">
        <f t="shared" si="30"/>
        <v>0</v>
      </c>
      <c r="F94" s="18">
        <f t="shared" si="30"/>
        <v>0</v>
      </c>
      <c r="G94" s="18">
        <f t="shared" si="30"/>
        <v>1180000</v>
      </c>
      <c r="H94" s="18">
        <f t="shared" si="30"/>
        <v>74325.51999999999</v>
      </c>
      <c r="I94" s="18">
        <f t="shared" si="30"/>
        <v>1105674.48</v>
      </c>
      <c r="J94" s="18">
        <f t="shared" si="30"/>
        <v>55825.520000000004</v>
      </c>
      <c r="K94" s="18">
        <f t="shared" si="30"/>
        <v>18500</v>
      </c>
      <c r="L94" s="18">
        <f t="shared" si="30"/>
        <v>1124174.48</v>
      </c>
      <c r="M94" s="18">
        <f t="shared" si="30"/>
        <v>55825.520000000004</v>
      </c>
      <c r="N94" s="18">
        <f t="shared" si="30"/>
        <v>55825.520000000004</v>
      </c>
      <c r="O94" s="18">
        <f t="shared" si="30"/>
        <v>0</v>
      </c>
    </row>
    <row r="95" spans="1:15" ht="15" customHeight="1">
      <c r="A95" s="6"/>
      <c r="B95" s="19" t="s">
        <v>161</v>
      </c>
      <c r="C95" s="20" t="s">
        <v>162</v>
      </c>
      <c r="D95" s="21">
        <v>700000</v>
      </c>
      <c r="E95" s="21">
        <v>0</v>
      </c>
      <c r="F95" s="21">
        <v>0</v>
      </c>
      <c r="G95" s="21">
        <f>D95-E95+F95</f>
        <v>700000</v>
      </c>
      <c r="H95" s="21">
        <v>4684.08</v>
      </c>
      <c r="I95" s="21">
        <f>G95-H95</f>
        <v>695315.92</v>
      </c>
      <c r="J95" s="21">
        <v>4684.08</v>
      </c>
      <c r="K95" s="22">
        <f>H95-J95</f>
        <v>0</v>
      </c>
      <c r="L95" s="22">
        <f>G95-J95</f>
        <v>695315.92</v>
      </c>
      <c r="M95" s="21">
        <v>4684.08</v>
      </c>
      <c r="N95" s="21">
        <v>4684.08</v>
      </c>
      <c r="O95" s="22">
        <f>J95-N95</f>
        <v>0</v>
      </c>
    </row>
    <row r="96" spans="1:15" ht="15" customHeight="1">
      <c r="A96" s="6"/>
      <c r="B96" s="19" t="s">
        <v>163</v>
      </c>
      <c r="C96" s="20" t="s">
        <v>164</v>
      </c>
      <c r="D96" s="21">
        <v>400000</v>
      </c>
      <c r="E96" s="21">
        <v>0</v>
      </c>
      <c r="F96" s="21">
        <v>0</v>
      </c>
      <c r="G96" s="21">
        <f>D96-E96+F96</f>
        <v>400000</v>
      </c>
      <c r="H96" s="21">
        <v>19641.44</v>
      </c>
      <c r="I96" s="21">
        <f>G96-H96</f>
        <v>380358.56</v>
      </c>
      <c r="J96" s="21">
        <v>1141.44</v>
      </c>
      <c r="K96" s="22">
        <f>H96-J96</f>
        <v>18500</v>
      </c>
      <c r="L96" s="22">
        <f>G96-J96</f>
        <v>398858.56</v>
      </c>
      <c r="M96" s="21">
        <v>1141.44</v>
      </c>
      <c r="N96" s="21">
        <v>1141.44</v>
      </c>
      <c r="O96" s="22">
        <f>J96-N96</f>
        <v>0</v>
      </c>
    </row>
    <row r="97" spans="1:15" ht="15" customHeight="1">
      <c r="A97" s="6"/>
      <c r="B97" s="19" t="s">
        <v>165</v>
      </c>
      <c r="C97" s="20" t="s">
        <v>166</v>
      </c>
      <c r="D97" s="21">
        <v>50000</v>
      </c>
      <c r="E97" s="21">
        <v>0</v>
      </c>
      <c r="F97" s="21">
        <v>0</v>
      </c>
      <c r="G97" s="21">
        <f>D97-E97+F97</f>
        <v>50000</v>
      </c>
      <c r="H97" s="21">
        <v>50000</v>
      </c>
      <c r="I97" s="21">
        <f>G97-H97</f>
        <v>0</v>
      </c>
      <c r="J97" s="21">
        <v>50000</v>
      </c>
      <c r="K97" s="22">
        <f>H97-J97</f>
        <v>0</v>
      </c>
      <c r="L97" s="22">
        <f>G97-J97</f>
        <v>0</v>
      </c>
      <c r="M97" s="21">
        <v>50000</v>
      </c>
      <c r="N97" s="21">
        <v>50000</v>
      </c>
      <c r="O97" s="22">
        <f>J97-N97</f>
        <v>0</v>
      </c>
    </row>
    <row r="98" spans="1:15" ht="15" customHeight="1">
      <c r="A98" s="6"/>
      <c r="B98" s="19" t="s">
        <v>167</v>
      </c>
      <c r="C98" s="20" t="s">
        <v>168</v>
      </c>
      <c r="D98" s="21">
        <v>30000</v>
      </c>
      <c r="E98" s="21">
        <v>0</v>
      </c>
      <c r="F98" s="21">
        <v>0</v>
      </c>
      <c r="G98" s="21">
        <f>D98-E98+F98</f>
        <v>30000</v>
      </c>
      <c r="H98" s="21">
        <v>0</v>
      </c>
      <c r="I98" s="21">
        <f>G98-H98</f>
        <v>30000</v>
      </c>
      <c r="J98" s="21">
        <v>0</v>
      </c>
      <c r="K98" s="22">
        <f>H98-J98</f>
        <v>0</v>
      </c>
      <c r="L98" s="22">
        <f>G98-J98</f>
        <v>30000</v>
      </c>
      <c r="M98" s="21">
        <v>0</v>
      </c>
      <c r="N98" s="21">
        <v>0</v>
      </c>
      <c r="O98" s="22">
        <f>J98-N98</f>
        <v>0</v>
      </c>
    </row>
    <row r="99" spans="1:15" ht="4.5" customHeight="1">
      <c r="A99" s="6"/>
      <c r="B99" s="23"/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2.75">
      <c r="A100" s="6"/>
      <c r="B100" s="13" t="s">
        <v>447</v>
      </c>
      <c r="C100" s="14" t="s">
        <v>448</v>
      </c>
      <c r="D100" s="18">
        <f aca="true" t="shared" si="31" ref="D100:O100">SUBTOTAL(9,D101:D101)</f>
        <v>0</v>
      </c>
      <c r="E100" s="18">
        <f t="shared" si="31"/>
        <v>0</v>
      </c>
      <c r="F100" s="18">
        <f t="shared" si="31"/>
        <v>0</v>
      </c>
      <c r="G100" s="18">
        <f t="shared" si="31"/>
        <v>0</v>
      </c>
      <c r="H100" s="18">
        <f t="shared" si="31"/>
        <v>0</v>
      </c>
      <c r="I100" s="18">
        <f t="shared" si="31"/>
        <v>0</v>
      </c>
      <c r="J100" s="18">
        <f t="shared" si="31"/>
        <v>0</v>
      </c>
      <c r="K100" s="18">
        <f t="shared" si="31"/>
        <v>0</v>
      </c>
      <c r="L100" s="18">
        <f t="shared" si="31"/>
        <v>0</v>
      </c>
      <c r="M100" s="18">
        <f t="shared" si="31"/>
        <v>0</v>
      </c>
      <c r="N100" s="18">
        <f t="shared" si="31"/>
        <v>0</v>
      </c>
      <c r="O100" s="18">
        <f t="shared" si="31"/>
        <v>0</v>
      </c>
    </row>
    <row r="101" spans="1:15" ht="4.5" customHeight="1">
      <c r="A101" s="6"/>
      <c r="B101" s="23"/>
      <c r="C101" s="20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5" customHeight="1">
      <c r="A102" s="6"/>
      <c r="B102" s="13" t="s">
        <v>169</v>
      </c>
      <c r="C102" s="14" t="s">
        <v>170</v>
      </c>
      <c r="D102" s="18">
        <f aca="true" t="shared" si="32" ref="D102:O102">SUBTOTAL(9,D103:D111)</f>
        <v>2050000</v>
      </c>
      <c r="E102" s="18">
        <f t="shared" si="32"/>
        <v>52500</v>
      </c>
      <c r="F102" s="18">
        <f t="shared" si="32"/>
        <v>52500</v>
      </c>
      <c r="G102" s="18">
        <f t="shared" si="32"/>
        <v>2050000</v>
      </c>
      <c r="H102" s="18">
        <f t="shared" si="32"/>
        <v>720432.3099999999</v>
      </c>
      <c r="I102" s="18">
        <f t="shared" si="32"/>
        <v>1329567.69</v>
      </c>
      <c r="J102" s="18">
        <f t="shared" si="32"/>
        <v>139073.31</v>
      </c>
      <c r="K102" s="18">
        <f t="shared" si="32"/>
        <v>581359</v>
      </c>
      <c r="L102" s="18">
        <f t="shared" si="32"/>
        <v>1910926.69</v>
      </c>
      <c r="M102" s="18">
        <f t="shared" si="32"/>
        <v>139073.31</v>
      </c>
      <c r="N102" s="18">
        <f t="shared" si="32"/>
        <v>136474.72</v>
      </c>
      <c r="O102" s="18">
        <f t="shared" si="32"/>
        <v>2598.589999999992</v>
      </c>
    </row>
    <row r="103" spans="1:15" ht="15" customHeight="1">
      <c r="A103" s="6"/>
      <c r="B103" s="19" t="s">
        <v>171</v>
      </c>
      <c r="C103" s="20" t="s">
        <v>172</v>
      </c>
      <c r="D103" s="21">
        <v>120000</v>
      </c>
      <c r="E103" s="21">
        <v>35000</v>
      </c>
      <c r="F103" s="21">
        <v>35000</v>
      </c>
      <c r="G103" s="21">
        <f aca="true" t="shared" si="33" ref="G103:G110">D103-E103+F103</f>
        <v>120000</v>
      </c>
      <c r="H103" s="21">
        <v>58704.5</v>
      </c>
      <c r="I103" s="21">
        <f aca="true" t="shared" si="34" ref="I103:I110">G103-H103</f>
        <v>61295.5</v>
      </c>
      <c r="J103" s="21">
        <v>35931.5</v>
      </c>
      <c r="K103" s="22">
        <f aca="true" t="shared" si="35" ref="K103:K110">H103-J103</f>
        <v>22773</v>
      </c>
      <c r="L103" s="22">
        <f aca="true" t="shared" si="36" ref="L103:L110">G103-J103</f>
        <v>84068.5</v>
      </c>
      <c r="M103" s="21">
        <v>35931.50000000001</v>
      </c>
      <c r="N103" s="21">
        <v>34332.600000000006</v>
      </c>
      <c r="O103" s="22">
        <f aca="true" t="shared" si="37" ref="O103:O110">J103-N103</f>
        <v>1598.8999999999942</v>
      </c>
    </row>
    <row r="104" spans="1:15" ht="15" customHeight="1">
      <c r="A104" s="6"/>
      <c r="B104" s="19" t="s">
        <v>173</v>
      </c>
      <c r="C104" s="20" t="s">
        <v>174</v>
      </c>
      <c r="D104" s="21">
        <v>50000</v>
      </c>
      <c r="E104" s="21">
        <v>14000</v>
      </c>
      <c r="F104" s="21">
        <v>14000</v>
      </c>
      <c r="G104" s="21">
        <f t="shared" si="33"/>
        <v>50000</v>
      </c>
      <c r="H104" s="21">
        <v>4575.73</v>
      </c>
      <c r="I104" s="21">
        <f t="shared" si="34"/>
        <v>45424.270000000004</v>
      </c>
      <c r="J104" s="21">
        <v>4575.7300000000005</v>
      </c>
      <c r="K104" s="22">
        <f t="shared" si="35"/>
        <v>0</v>
      </c>
      <c r="L104" s="22">
        <f t="shared" si="36"/>
        <v>45424.27</v>
      </c>
      <c r="M104" s="21">
        <v>4575.73</v>
      </c>
      <c r="N104" s="21">
        <v>4375.74</v>
      </c>
      <c r="O104" s="22">
        <f t="shared" si="37"/>
        <v>199.9900000000007</v>
      </c>
    </row>
    <row r="105" spans="1:15" ht="15" customHeight="1">
      <c r="A105" s="6"/>
      <c r="B105" s="19" t="s">
        <v>175</v>
      </c>
      <c r="C105" s="20" t="s">
        <v>176</v>
      </c>
      <c r="D105" s="21">
        <v>15000</v>
      </c>
      <c r="E105" s="21">
        <v>3000</v>
      </c>
      <c r="F105" s="21">
        <v>3000</v>
      </c>
      <c r="G105" s="21">
        <f t="shared" si="33"/>
        <v>15000</v>
      </c>
      <c r="H105" s="21">
        <v>2506.79</v>
      </c>
      <c r="I105" s="21">
        <f t="shared" si="34"/>
        <v>12493.21</v>
      </c>
      <c r="J105" s="21">
        <v>2506.79</v>
      </c>
      <c r="K105" s="22">
        <f t="shared" si="35"/>
        <v>0</v>
      </c>
      <c r="L105" s="22">
        <f t="shared" si="36"/>
        <v>12493.21</v>
      </c>
      <c r="M105" s="21">
        <v>2506.79</v>
      </c>
      <c r="N105" s="21">
        <v>2506.79</v>
      </c>
      <c r="O105" s="22">
        <f t="shared" si="37"/>
        <v>0</v>
      </c>
    </row>
    <row r="106" spans="1:15" ht="15" customHeight="1">
      <c r="A106" s="6"/>
      <c r="B106" s="19" t="s">
        <v>177</v>
      </c>
      <c r="C106" s="20" t="s">
        <v>178</v>
      </c>
      <c r="D106" s="21">
        <v>120000</v>
      </c>
      <c r="E106" s="21">
        <v>0</v>
      </c>
      <c r="F106" s="21">
        <v>0</v>
      </c>
      <c r="G106" s="21">
        <f t="shared" si="33"/>
        <v>120000</v>
      </c>
      <c r="H106" s="21">
        <v>36479.86</v>
      </c>
      <c r="I106" s="21">
        <f t="shared" si="34"/>
        <v>83520.14</v>
      </c>
      <c r="J106" s="21">
        <v>36479.86</v>
      </c>
      <c r="K106" s="22">
        <f t="shared" si="35"/>
        <v>0</v>
      </c>
      <c r="L106" s="22">
        <f t="shared" si="36"/>
        <v>83520.14</v>
      </c>
      <c r="M106" s="21">
        <v>36479.86</v>
      </c>
      <c r="N106" s="21">
        <v>36479.86</v>
      </c>
      <c r="O106" s="22">
        <f t="shared" si="37"/>
        <v>0</v>
      </c>
    </row>
    <row r="107" spans="1:15" ht="15" customHeight="1">
      <c r="A107" s="6"/>
      <c r="B107" s="19" t="s">
        <v>179</v>
      </c>
      <c r="C107" s="20" t="s">
        <v>180</v>
      </c>
      <c r="D107" s="21">
        <v>80000</v>
      </c>
      <c r="E107" s="21">
        <v>0</v>
      </c>
      <c r="F107" s="21">
        <v>0</v>
      </c>
      <c r="G107" s="21">
        <f t="shared" si="33"/>
        <v>80000</v>
      </c>
      <c r="H107" s="21">
        <v>0</v>
      </c>
      <c r="I107" s="21">
        <f t="shared" si="34"/>
        <v>80000</v>
      </c>
      <c r="J107" s="21">
        <v>0</v>
      </c>
      <c r="K107" s="22">
        <f t="shared" si="35"/>
        <v>0</v>
      </c>
      <c r="L107" s="22">
        <f t="shared" si="36"/>
        <v>80000</v>
      </c>
      <c r="M107" s="21">
        <v>0</v>
      </c>
      <c r="N107" s="21">
        <v>0</v>
      </c>
      <c r="O107" s="22">
        <f t="shared" si="37"/>
        <v>0</v>
      </c>
    </row>
    <row r="108" spans="1:15" ht="15" customHeight="1">
      <c r="A108" s="6"/>
      <c r="B108" s="19" t="s">
        <v>181</v>
      </c>
      <c r="C108" s="20" t="s">
        <v>182</v>
      </c>
      <c r="D108" s="21">
        <v>1100000</v>
      </c>
      <c r="E108" s="21">
        <v>0</v>
      </c>
      <c r="F108" s="21">
        <v>0</v>
      </c>
      <c r="G108" s="21">
        <f t="shared" si="33"/>
        <v>1100000</v>
      </c>
      <c r="H108" s="21">
        <v>587755.72</v>
      </c>
      <c r="I108" s="21">
        <f t="shared" si="34"/>
        <v>512244.28</v>
      </c>
      <c r="J108" s="21">
        <v>47855.72</v>
      </c>
      <c r="K108" s="22">
        <f t="shared" si="35"/>
        <v>539900</v>
      </c>
      <c r="L108" s="22">
        <f t="shared" si="36"/>
        <v>1052144.28</v>
      </c>
      <c r="M108" s="21">
        <v>47855.72</v>
      </c>
      <c r="N108" s="21">
        <v>47536.020000000004</v>
      </c>
      <c r="O108" s="22">
        <f t="shared" si="37"/>
        <v>319.6999999999971</v>
      </c>
    </row>
    <row r="109" spans="1:15" ht="15" customHeight="1">
      <c r="A109" s="6"/>
      <c r="B109" s="19" t="s">
        <v>183</v>
      </c>
      <c r="C109" s="20" t="s">
        <v>184</v>
      </c>
      <c r="D109" s="21">
        <v>550000</v>
      </c>
      <c r="E109" s="21">
        <v>500</v>
      </c>
      <c r="F109" s="21">
        <v>500</v>
      </c>
      <c r="G109" s="21">
        <f t="shared" si="33"/>
        <v>550000</v>
      </c>
      <c r="H109" s="21">
        <v>30409.710000000006</v>
      </c>
      <c r="I109" s="21">
        <f t="shared" si="34"/>
        <v>519590.29</v>
      </c>
      <c r="J109" s="21">
        <v>11723.710000000001</v>
      </c>
      <c r="K109" s="22">
        <f t="shared" si="35"/>
        <v>18686.000000000007</v>
      </c>
      <c r="L109" s="22">
        <f t="shared" si="36"/>
        <v>538276.29</v>
      </c>
      <c r="M109" s="21">
        <v>11723.710000000001</v>
      </c>
      <c r="N109" s="21">
        <v>11243.710000000001</v>
      </c>
      <c r="O109" s="22">
        <f t="shared" si="37"/>
        <v>480</v>
      </c>
    </row>
    <row r="110" spans="1:15" ht="15" customHeight="1">
      <c r="A110" s="6"/>
      <c r="B110" s="19" t="s">
        <v>185</v>
      </c>
      <c r="C110" s="20" t="s">
        <v>186</v>
      </c>
      <c r="D110" s="21">
        <v>15000</v>
      </c>
      <c r="E110" s="21">
        <v>0</v>
      </c>
      <c r="F110" s="21">
        <v>0</v>
      </c>
      <c r="G110" s="21">
        <f t="shared" si="33"/>
        <v>15000</v>
      </c>
      <c r="H110" s="21">
        <v>0</v>
      </c>
      <c r="I110" s="21">
        <f t="shared" si="34"/>
        <v>15000</v>
      </c>
      <c r="J110" s="21">
        <v>0</v>
      </c>
      <c r="K110" s="22">
        <f t="shared" si="35"/>
        <v>0</v>
      </c>
      <c r="L110" s="22">
        <f t="shared" si="36"/>
        <v>15000</v>
      </c>
      <c r="M110" s="21">
        <v>0</v>
      </c>
      <c r="N110" s="21">
        <v>0</v>
      </c>
      <c r="O110" s="22">
        <f t="shared" si="37"/>
        <v>0</v>
      </c>
    </row>
    <row r="111" spans="1:15" ht="4.5" customHeight="1">
      <c r="A111" s="6"/>
      <c r="B111" s="7"/>
      <c r="C111" s="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15" customHeight="1">
      <c r="A112" s="6"/>
      <c r="B112" s="34" t="str">
        <f>"TOTAL CAPITULO "&amp;B52&amp;":"</f>
        <v>TOTAL CAPITULO 2000:</v>
      </c>
      <c r="C112" s="34"/>
      <c r="D112" s="24">
        <f aca="true" t="shared" si="38" ref="D112:O112">SUBTOTAL(9,D54:D111)</f>
        <v>22270000</v>
      </c>
      <c r="E112" s="24">
        <f t="shared" si="38"/>
        <v>281000</v>
      </c>
      <c r="F112" s="24">
        <f t="shared" si="38"/>
        <v>281000</v>
      </c>
      <c r="G112" s="24">
        <f t="shared" si="38"/>
        <v>22270000</v>
      </c>
      <c r="H112" s="24">
        <f t="shared" si="38"/>
        <v>13715077.35</v>
      </c>
      <c r="I112" s="24">
        <f t="shared" si="38"/>
        <v>8554922.649999999</v>
      </c>
      <c r="J112" s="24">
        <f t="shared" si="38"/>
        <v>4173425.53</v>
      </c>
      <c r="K112" s="24">
        <f t="shared" si="38"/>
        <v>9541651.82</v>
      </c>
      <c r="L112" s="24">
        <f t="shared" si="38"/>
        <v>18096574.470000003</v>
      </c>
      <c r="M112" s="24">
        <f t="shared" si="38"/>
        <v>4148871.23</v>
      </c>
      <c r="N112" s="24">
        <f t="shared" si="38"/>
        <v>4111931.8900000006</v>
      </c>
      <c r="O112" s="24">
        <f t="shared" si="38"/>
        <v>61493.63999999999</v>
      </c>
    </row>
    <row r="113" spans="1:15" ht="15" customHeight="1">
      <c r="A113" s="6"/>
      <c r="B113" s="7"/>
      <c r="C113" s="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5" customHeight="1">
      <c r="A114" s="6"/>
      <c r="B114" s="9" t="s">
        <v>187</v>
      </c>
      <c r="C114" s="12" t="s">
        <v>188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5" customHeight="1">
      <c r="A115" s="6"/>
      <c r="B115" s="7"/>
      <c r="C115" s="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5" customHeight="1">
      <c r="A116" s="6"/>
      <c r="B116" s="13" t="s">
        <v>189</v>
      </c>
      <c r="C116" s="14" t="s">
        <v>190</v>
      </c>
      <c r="D116" s="18">
        <f aca="true" t="shared" si="39" ref="D116:O116">SUBTOTAL(9,D117:D124)</f>
        <v>41035000</v>
      </c>
      <c r="E116" s="18">
        <f t="shared" si="39"/>
        <v>3000</v>
      </c>
      <c r="F116" s="18">
        <f t="shared" si="39"/>
        <v>3000</v>
      </c>
      <c r="G116" s="18">
        <f t="shared" si="39"/>
        <v>41035000</v>
      </c>
      <c r="H116" s="18">
        <f t="shared" si="39"/>
        <v>40727316.28</v>
      </c>
      <c r="I116" s="18">
        <f t="shared" si="39"/>
        <v>307683.72000000003</v>
      </c>
      <c r="J116" s="18">
        <f t="shared" si="39"/>
        <v>12171091.27</v>
      </c>
      <c r="K116" s="18">
        <f t="shared" si="39"/>
        <v>28556225.009999998</v>
      </c>
      <c r="L116" s="18">
        <f t="shared" si="39"/>
        <v>28863908.73</v>
      </c>
      <c r="M116" s="18">
        <f t="shared" si="39"/>
        <v>12171091.27</v>
      </c>
      <c r="N116" s="18">
        <f t="shared" si="39"/>
        <v>12171055.27</v>
      </c>
      <c r="O116" s="18">
        <f t="shared" si="39"/>
        <v>36</v>
      </c>
    </row>
    <row r="117" spans="1:15" ht="15" customHeight="1">
      <c r="A117" s="6"/>
      <c r="B117" s="19" t="s">
        <v>191</v>
      </c>
      <c r="C117" s="20" t="s">
        <v>192</v>
      </c>
      <c r="D117" s="21">
        <v>1500000</v>
      </c>
      <c r="E117" s="21">
        <v>0</v>
      </c>
      <c r="F117" s="21">
        <v>0</v>
      </c>
      <c r="G117" s="21">
        <f aca="true" t="shared" si="40" ref="G117:G123">D117-E117+F117</f>
        <v>1500000</v>
      </c>
      <c r="H117" s="21">
        <v>1500000</v>
      </c>
      <c r="I117" s="21">
        <f aca="true" t="shared" si="41" ref="I117:I123">G117-H117</f>
        <v>0</v>
      </c>
      <c r="J117" s="21">
        <v>442296</v>
      </c>
      <c r="K117" s="22">
        <f aca="true" t="shared" si="42" ref="K117:K123">H117-J117</f>
        <v>1057704</v>
      </c>
      <c r="L117" s="22">
        <f aca="true" t="shared" si="43" ref="L117:L123">G117-J117</f>
        <v>1057704</v>
      </c>
      <c r="M117" s="21">
        <v>442296</v>
      </c>
      <c r="N117" s="21">
        <v>442296</v>
      </c>
      <c r="O117" s="22">
        <f aca="true" t="shared" si="44" ref="O117:O123">J117-N117</f>
        <v>0</v>
      </c>
    </row>
    <row r="118" spans="1:15" ht="15" customHeight="1">
      <c r="A118" s="6"/>
      <c r="B118" s="19" t="s">
        <v>193</v>
      </c>
      <c r="C118" s="20" t="s">
        <v>194</v>
      </c>
      <c r="D118" s="21">
        <v>38500000</v>
      </c>
      <c r="E118" s="21">
        <v>0</v>
      </c>
      <c r="F118" s="21">
        <v>0</v>
      </c>
      <c r="G118" s="21">
        <f t="shared" si="40"/>
        <v>38500000</v>
      </c>
      <c r="H118" s="21">
        <v>38499996</v>
      </c>
      <c r="I118" s="21">
        <f t="shared" si="41"/>
        <v>4</v>
      </c>
      <c r="J118" s="21">
        <v>11394977</v>
      </c>
      <c r="K118" s="22">
        <f t="shared" si="42"/>
        <v>27105019</v>
      </c>
      <c r="L118" s="22">
        <f t="shared" si="43"/>
        <v>27105023</v>
      </c>
      <c r="M118" s="21">
        <v>11394977</v>
      </c>
      <c r="N118" s="21">
        <v>11394977</v>
      </c>
      <c r="O118" s="22">
        <f t="shared" si="44"/>
        <v>0</v>
      </c>
    </row>
    <row r="119" spans="1:15" ht="15" customHeight="1">
      <c r="A119" s="6"/>
      <c r="B119" s="19" t="s">
        <v>195</v>
      </c>
      <c r="C119" s="20" t="s">
        <v>196</v>
      </c>
      <c r="D119" s="21">
        <v>5000</v>
      </c>
      <c r="E119" s="21">
        <v>0</v>
      </c>
      <c r="F119" s="21">
        <v>0</v>
      </c>
      <c r="G119" s="21">
        <f t="shared" si="40"/>
        <v>5000</v>
      </c>
      <c r="H119" s="21">
        <v>0</v>
      </c>
      <c r="I119" s="21">
        <f t="shared" si="41"/>
        <v>5000</v>
      </c>
      <c r="J119" s="21">
        <v>0</v>
      </c>
      <c r="K119" s="22">
        <f t="shared" si="42"/>
        <v>0</v>
      </c>
      <c r="L119" s="22">
        <f t="shared" si="43"/>
        <v>5000</v>
      </c>
      <c r="M119" s="21">
        <v>0</v>
      </c>
      <c r="N119" s="21">
        <v>0</v>
      </c>
      <c r="O119" s="22">
        <f t="shared" si="44"/>
        <v>0</v>
      </c>
    </row>
    <row r="120" spans="1:15" ht="15" customHeight="1">
      <c r="A120" s="6"/>
      <c r="B120" s="19" t="s">
        <v>197</v>
      </c>
      <c r="C120" s="20" t="s">
        <v>198</v>
      </c>
      <c r="D120" s="21">
        <v>200000</v>
      </c>
      <c r="E120" s="21">
        <v>0</v>
      </c>
      <c r="F120" s="21">
        <v>0</v>
      </c>
      <c r="G120" s="21">
        <f t="shared" si="40"/>
        <v>200000</v>
      </c>
      <c r="H120" s="21">
        <v>195205</v>
      </c>
      <c r="I120" s="21">
        <f t="shared" si="41"/>
        <v>4795</v>
      </c>
      <c r="J120" s="21">
        <v>64640.39</v>
      </c>
      <c r="K120" s="22">
        <f t="shared" si="42"/>
        <v>130564.61</v>
      </c>
      <c r="L120" s="22">
        <f t="shared" si="43"/>
        <v>135359.61</v>
      </c>
      <c r="M120" s="21">
        <v>64640.39</v>
      </c>
      <c r="N120" s="21">
        <v>64640.39</v>
      </c>
      <c r="O120" s="22">
        <f t="shared" si="44"/>
        <v>0</v>
      </c>
    </row>
    <row r="121" spans="1:15" ht="15" customHeight="1">
      <c r="A121" s="6"/>
      <c r="B121" s="19" t="s">
        <v>199</v>
      </c>
      <c r="C121" s="20" t="s">
        <v>200</v>
      </c>
      <c r="D121" s="21">
        <v>450000</v>
      </c>
      <c r="E121" s="21">
        <v>0</v>
      </c>
      <c r="F121" s="21">
        <v>0</v>
      </c>
      <c r="G121" s="21">
        <f t="shared" si="40"/>
        <v>450000</v>
      </c>
      <c r="H121" s="21">
        <v>396000</v>
      </c>
      <c r="I121" s="21">
        <f t="shared" si="41"/>
        <v>54000</v>
      </c>
      <c r="J121" s="21">
        <v>133062.59999999998</v>
      </c>
      <c r="K121" s="22">
        <f t="shared" si="42"/>
        <v>262937.4</v>
      </c>
      <c r="L121" s="22">
        <f t="shared" si="43"/>
        <v>316937.4</v>
      </c>
      <c r="M121" s="21">
        <v>133062.59999999998</v>
      </c>
      <c r="N121" s="21">
        <v>133062.59999999998</v>
      </c>
      <c r="O121" s="22">
        <f t="shared" si="44"/>
        <v>0</v>
      </c>
    </row>
    <row r="122" spans="1:15" ht="15" customHeight="1">
      <c r="A122" s="6"/>
      <c r="B122" s="19" t="s">
        <v>201</v>
      </c>
      <c r="C122" s="20" t="s">
        <v>202</v>
      </c>
      <c r="D122" s="21">
        <v>350000</v>
      </c>
      <c r="E122" s="21">
        <v>0</v>
      </c>
      <c r="F122" s="21">
        <v>0</v>
      </c>
      <c r="G122" s="21">
        <f t="shared" si="40"/>
        <v>350000</v>
      </c>
      <c r="H122" s="21">
        <v>135461.08</v>
      </c>
      <c r="I122" s="21">
        <f t="shared" si="41"/>
        <v>214538.92</v>
      </c>
      <c r="J122" s="21">
        <v>135461.08</v>
      </c>
      <c r="K122" s="22">
        <f t="shared" si="42"/>
        <v>0</v>
      </c>
      <c r="L122" s="22">
        <f t="shared" si="43"/>
        <v>214538.92</v>
      </c>
      <c r="M122" s="21">
        <v>135461.08</v>
      </c>
      <c r="N122" s="21">
        <v>135461.08</v>
      </c>
      <c r="O122" s="22">
        <f t="shared" si="44"/>
        <v>0</v>
      </c>
    </row>
    <row r="123" spans="1:15" ht="15" customHeight="1">
      <c r="A123" s="6"/>
      <c r="B123" s="19" t="s">
        <v>203</v>
      </c>
      <c r="C123" s="20" t="s">
        <v>204</v>
      </c>
      <c r="D123" s="21">
        <v>30000</v>
      </c>
      <c r="E123" s="21">
        <v>3000</v>
      </c>
      <c r="F123" s="21">
        <v>3000</v>
      </c>
      <c r="G123" s="21">
        <f t="shared" si="40"/>
        <v>30000</v>
      </c>
      <c r="H123" s="21">
        <v>654.2</v>
      </c>
      <c r="I123" s="21">
        <f t="shared" si="41"/>
        <v>29345.8</v>
      </c>
      <c r="J123" s="21">
        <v>654.2</v>
      </c>
      <c r="K123" s="22">
        <f t="shared" si="42"/>
        <v>0</v>
      </c>
      <c r="L123" s="22">
        <f t="shared" si="43"/>
        <v>29345.8</v>
      </c>
      <c r="M123" s="21">
        <v>654.2</v>
      </c>
      <c r="N123" s="21">
        <v>618.2</v>
      </c>
      <c r="O123" s="22">
        <f t="shared" si="44"/>
        <v>36</v>
      </c>
    </row>
    <row r="124" spans="1:15" ht="4.5" customHeight="1">
      <c r="A124" s="6"/>
      <c r="B124" s="23"/>
      <c r="C124" s="20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15" customHeight="1">
      <c r="A125" s="6"/>
      <c r="B125" s="13" t="s">
        <v>205</v>
      </c>
      <c r="C125" s="14" t="s">
        <v>206</v>
      </c>
      <c r="D125" s="18">
        <f aca="true" t="shared" si="45" ref="D125:O125">SUBTOTAL(9,D126:D135)</f>
        <v>12695000</v>
      </c>
      <c r="E125" s="18">
        <f t="shared" si="45"/>
        <v>0</v>
      </c>
      <c r="F125" s="18">
        <f t="shared" si="45"/>
        <v>0</v>
      </c>
      <c r="G125" s="18">
        <f t="shared" si="45"/>
        <v>12695000</v>
      </c>
      <c r="H125" s="18">
        <f t="shared" si="45"/>
        <v>3700016.19</v>
      </c>
      <c r="I125" s="18">
        <f t="shared" si="45"/>
        <v>8994983.809999999</v>
      </c>
      <c r="J125" s="18">
        <f t="shared" si="45"/>
        <v>1254898.37</v>
      </c>
      <c r="K125" s="18">
        <f t="shared" si="45"/>
        <v>2445117.82</v>
      </c>
      <c r="L125" s="18">
        <f t="shared" si="45"/>
        <v>11440101.629999999</v>
      </c>
      <c r="M125" s="18">
        <f t="shared" si="45"/>
        <v>1254898.37</v>
      </c>
      <c r="N125" s="18">
        <f t="shared" si="45"/>
        <v>1254898.37</v>
      </c>
      <c r="O125" s="18">
        <f t="shared" si="45"/>
        <v>0</v>
      </c>
    </row>
    <row r="126" spans="1:15" ht="15" customHeight="1">
      <c r="A126" s="6"/>
      <c r="B126" s="19" t="s">
        <v>207</v>
      </c>
      <c r="C126" s="20" t="s">
        <v>208</v>
      </c>
      <c r="D126" s="21">
        <v>7800000</v>
      </c>
      <c r="E126" s="21">
        <v>0</v>
      </c>
      <c r="F126" s="21">
        <v>0</v>
      </c>
      <c r="G126" s="21">
        <f aca="true" t="shared" si="46" ref="G126:G134">D126-E126+F126</f>
        <v>7800000</v>
      </c>
      <c r="H126" s="21">
        <v>0</v>
      </c>
      <c r="I126" s="21">
        <f aca="true" t="shared" si="47" ref="I126:I134">G126-H126</f>
        <v>7800000</v>
      </c>
      <c r="J126" s="21">
        <v>0</v>
      </c>
      <c r="K126" s="22">
        <f aca="true" t="shared" si="48" ref="K126:K134">H126-J126</f>
        <v>0</v>
      </c>
      <c r="L126" s="22">
        <f aca="true" t="shared" si="49" ref="L126:L134">G126-J126</f>
        <v>7800000</v>
      </c>
      <c r="M126" s="21">
        <v>0</v>
      </c>
      <c r="N126" s="21">
        <v>0</v>
      </c>
      <c r="O126" s="22">
        <f aca="true" t="shared" si="50" ref="O126:O134">J126-N126</f>
        <v>0</v>
      </c>
    </row>
    <row r="127" spans="1:15" ht="15" customHeight="1">
      <c r="A127" s="6"/>
      <c r="B127" s="19" t="s">
        <v>209</v>
      </c>
      <c r="C127" s="20" t="s">
        <v>210</v>
      </c>
      <c r="D127" s="21">
        <v>3800000</v>
      </c>
      <c r="E127" s="21">
        <v>0</v>
      </c>
      <c r="F127" s="21">
        <v>0</v>
      </c>
      <c r="G127" s="21">
        <f t="shared" si="46"/>
        <v>3800000</v>
      </c>
      <c r="H127" s="21">
        <v>3515256.55</v>
      </c>
      <c r="I127" s="21">
        <f t="shared" si="47"/>
        <v>284743.4500000002</v>
      </c>
      <c r="J127" s="21">
        <v>1239586.37</v>
      </c>
      <c r="K127" s="22">
        <f t="shared" si="48"/>
        <v>2275670.1799999997</v>
      </c>
      <c r="L127" s="22">
        <f t="shared" si="49"/>
        <v>2560413.63</v>
      </c>
      <c r="M127" s="21">
        <v>1239586.37</v>
      </c>
      <c r="N127" s="21">
        <v>1239586.37</v>
      </c>
      <c r="O127" s="22">
        <f t="shared" si="50"/>
        <v>0</v>
      </c>
    </row>
    <row r="128" spans="1:15" ht="15" customHeight="1">
      <c r="A128" s="6"/>
      <c r="B128" s="19" t="s">
        <v>211</v>
      </c>
      <c r="C128" s="20" t="s">
        <v>212</v>
      </c>
      <c r="D128" s="21">
        <v>0</v>
      </c>
      <c r="E128" s="21">
        <v>0</v>
      </c>
      <c r="F128" s="21">
        <v>0</v>
      </c>
      <c r="G128" s="21">
        <f t="shared" si="46"/>
        <v>0</v>
      </c>
      <c r="H128" s="21">
        <v>15312</v>
      </c>
      <c r="I128" s="21">
        <f t="shared" si="47"/>
        <v>-15312</v>
      </c>
      <c r="J128" s="21">
        <v>15312</v>
      </c>
      <c r="K128" s="22">
        <f t="shared" si="48"/>
        <v>0</v>
      </c>
      <c r="L128" s="22">
        <f t="shared" si="49"/>
        <v>-15312</v>
      </c>
      <c r="M128" s="21">
        <v>15312</v>
      </c>
      <c r="N128" s="21">
        <v>15312</v>
      </c>
      <c r="O128" s="22">
        <f t="shared" si="50"/>
        <v>0</v>
      </c>
    </row>
    <row r="129" spans="1:15" ht="15" customHeight="1">
      <c r="A129" s="6"/>
      <c r="B129" s="19" t="s">
        <v>213</v>
      </c>
      <c r="C129" s="20" t="s">
        <v>214</v>
      </c>
      <c r="D129" s="21">
        <v>300000</v>
      </c>
      <c r="E129" s="21">
        <v>0</v>
      </c>
      <c r="F129" s="21">
        <v>0</v>
      </c>
      <c r="G129" s="21">
        <f t="shared" si="46"/>
        <v>300000</v>
      </c>
      <c r="H129" s="21">
        <v>30624</v>
      </c>
      <c r="I129" s="21">
        <f t="shared" si="47"/>
        <v>269376</v>
      </c>
      <c r="J129" s="21">
        <v>0</v>
      </c>
      <c r="K129" s="22">
        <f t="shared" si="48"/>
        <v>30624</v>
      </c>
      <c r="L129" s="22">
        <f t="shared" si="49"/>
        <v>300000</v>
      </c>
      <c r="M129" s="21">
        <v>0</v>
      </c>
      <c r="N129" s="21">
        <v>0</v>
      </c>
      <c r="O129" s="22">
        <f t="shared" si="50"/>
        <v>0</v>
      </c>
    </row>
    <row r="130" spans="1:15" ht="15" customHeight="1">
      <c r="A130" s="6"/>
      <c r="B130" s="19" t="s">
        <v>215</v>
      </c>
      <c r="C130" s="20" t="s">
        <v>216</v>
      </c>
      <c r="D130" s="21">
        <v>100000</v>
      </c>
      <c r="E130" s="21">
        <v>0</v>
      </c>
      <c r="F130" s="21">
        <v>0</v>
      </c>
      <c r="G130" s="21">
        <f t="shared" si="46"/>
        <v>100000</v>
      </c>
      <c r="H130" s="21">
        <v>0</v>
      </c>
      <c r="I130" s="21">
        <f t="shared" si="47"/>
        <v>100000</v>
      </c>
      <c r="J130" s="21">
        <v>0</v>
      </c>
      <c r="K130" s="22">
        <f t="shared" si="48"/>
        <v>0</v>
      </c>
      <c r="L130" s="22">
        <f t="shared" si="49"/>
        <v>100000</v>
      </c>
      <c r="M130" s="21">
        <v>0</v>
      </c>
      <c r="N130" s="21">
        <v>0</v>
      </c>
      <c r="O130" s="22">
        <f t="shared" si="50"/>
        <v>0</v>
      </c>
    </row>
    <row r="131" spans="1:15" ht="15" customHeight="1">
      <c r="A131" s="6"/>
      <c r="B131" s="19" t="s">
        <v>217</v>
      </c>
      <c r="C131" s="20" t="s">
        <v>218</v>
      </c>
      <c r="D131" s="21">
        <v>0</v>
      </c>
      <c r="E131" s="21">
        <v>0</v>
      </c>
      <c r="F131" s="21">
        <v>0</v>
      </c>
      <c r="G131" s="21">
        <f t="shared" si="46"/>
        <v>0</v>
      </c>
      <c r="H131" s="21">
        <v>0</v>
      </c>
      <c r="I131" s="21">
        <f t="shared" si="47"/>
        <v>0</v>
      </c>
      <c r="J131" s="21">
        <v>0</v>
      </c>
      <c r="K131" s="22">
        <f t="shared" si="48"/>
        <v>0</v>
      </c>
      <c r="L131" s="22">
        <f t="shared" si="49"/>
        <v>0</v>
      </c>
      <c r="M131" s="21">
        <v>0</v>
      </c>
      <c r="N131" s="21">
        <v>0</v>
      </c>
      <c r="O131" s="22">
        <f t="shared" si="50"/>
        <v>0</v>
      </c>
    </row>
    <row r="132" spans="1:15" ht="15" customHeight="1">
      <c r="A132" s="6"/>
      <c r="B132" s="19" t="s">
        <v>219</v>
      </c>
      <c r="C132" s="20" t="s">
        <v>220</v>
      </c>
      <c r="D132" s="21">
        <v>600000</v>
      </c>
      <c r="E132" s="21">
        <v>0</v>
      </c>
      <c r="F132" s="21">
        <v>0</v>
      </c>
      <c r="G132" s="21">
        <f t="shared" si="46"/>
        <v>600000</v>
      </c>
      <c r="H132" s="21">
        <v>138823.64</v>
      </c>
      <c r="I132" s="21">
        <f t="shared" si="47"/>
        <v>461176.36</v>
      </c>
      <c r="J132" s="21">
        <v>0</v>
      </c>
      <c r="K132" s="22">
        <f t="shared" si="48"/>
        <v>138823.64</v>
      </c>
      <c r="L132" s="22">
        <f t="shared" si="49"/>
        <v>600000</v>
      </c>
      <c r="M132" s="21">
        <v>0</v>
      </c>
      <c r="N132" s="21">
        <v>0</v>
      </c>
      <c r="O132" s="22">
        <f t="shared" si="50"/>
        <v>0</v>
      </c>
    </row>
    <row r="133" spans="1:15" ht="15" customHeight="1">
      <c r="A133" s="6"/>
      <c r="B133" s="19" t="s">
        <v>221</v>
      </c>
      <c r="C133" s="20" t="s">
        <v>222</v>
      </c>
      <c r="D133" s="21">
        <v>95000</v>
      </c>
      <c r="E133" s="21">
        <v>0</v>
      </c>
      <c r="F133" s="21">
        <v>0</v>
      </c>
      <c r="G133" s="21">
        <f t="shared" si="46"/>
        <v>95000</v>
      </c>
      <c r="H133" s="21">
        <v>0</v>
      </c>
      <c r="I133" s="21">
        <f t="shared" si="47"/>
        <v>95000</v>
      </c>
      <c r="J133" s="21">
        <v>0</v>
      </c>
      <c r="K133" s="22">
        <f t="shared" si="48"/>
        <v>0</v>
      </c>
      <c r="L133" s="22">
        <f t="shared" si="49"/>
        <v>95000</v>
      </c>
      <c r="M133" s="21">
        <v>0</v>
      </c>
      <c r="N133" s="21">
        <v>0</v>
      </c>
      <c r="O133" s="22">
        <f t="shared" si="50"/>
        <v>0</v>
      </c>
    </row>
    <row r="134" spans="1:15" ht="12.75">
      <c r="A134" s="6"/>
      <c r="B134" s="19" t="s">
        <v>223</v>
      </c>
      <c r="C134" s="20" t="s">
        <v>224</v>
      </c>
      <c r="D134" s="21">
        <v>0</v>
      </c>
      <c r="E134" s="21">
        <v>0</v>
      </c>
      <c r="F134" s="21">
        <v>0</v>
      </c>
      <c r="G134" s="21">
        <f t="shared" si="46"/>
        <v>0</v>
      </c>
      <c r="H134" s="21">
        <v>0</v>
      </c>
      <c r="I134" s="21">
        <f t="shared" si="47"/>
        <v>0</v>
      </c>
      <c r="J134" s="21">
        <v>0</v>
      </c>
      <c r="K134" s="22">
        <f t="shared" si="48"/>
        <v>0</v>
      </c>
      <c r="L134" s="22">
        <f t="shared" si="49"/>
        <v>0</v>
      </c>
      <c r="M134" s="21">
        <v>0</v>
      </c>
      <c r="N134" s="21">
        <v>0</v>
      </c>
      <c r="O134" s="22">
        <f t="shared" si="50"/>
        <v>0</v>
      </c>
    </row>
    <row r="135" spans="1:15" ht="12.75">
      <c r="A135" s="6"/>
      <c r="B135" s="23"/>
      <c r="C135" s="20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ht="25.5">
      <c r="A136" s="6"/>
      <c r="B136" s="13" t="s">
        <v>225</v>
      </c>
      <c r="C136" s="14" t="s">
        <v>226</v>
      </c>
      <c r="D136" s="18">
        <f aca="true" t="shared" si="51" ref="D136:O136">SUBTOTAL(9,D137:D149)</f>
        <v>22210000</v>
      </c>
      <c r="E136" s="18">
        <f t="shared" si="51"/>
        <v>10000</v>
      </c>
      <c r="F136" s="18">
        <f t="shared" si="51"/>
        <v>10000</v>
      </c>
      <c r="G136" s="18">
        <f t="shared" si="51"/>
        <v>22210000</v>
      </c>
      <c r="H136" s="18">
        <f t="shared" si="51"/>
        <v>18481852.58</v>
      </c>
      <c r="I136" s="18">
        <f t="shared" si="51"/>
        <v>3728147.4200000004</v>
      </c>
      <c r="J136" s="18">
        <f t="shared" si="51"/>
        <v>4116827.35</v>
      </c>
      <c r="K136" s="18">
        <f t="shared" si="51"/>
        <v>14365025.23</v>
      </c>
      <c r="L136" s="18">
        <f t="shared" si="51"/>
        <v>18093172.650000002</v>
      </c>
      <c r="M136" s="18">
        <f t="shared" si="51"/>
        <v>3843067.35</v>
      </c>
      <c r="N136" s="18">
        <f t="shared" si="51"/>
        <v>3843067.35</v>
      </c>
      <c r="O136" s="18">
        <f t="shared" si="51"/>
        <v>273760</v>
      </c>
    </row>
    <row r="137" spans="1:15" ht="15" customHeight="1">
      <c r="A137" s="6"/>
      <c r="B137" s="19" t="s">
        <v>227</v>
      </c>
      <c r="C137" s="20" t="s">
        <v>228</v>
      </c>
      <c r="D137" s="21">
        <v>1000000</v>
      </c>
      <c r="E137" s="21">
        <v>0</v>
      </c>
      <c r="F137" s="21">
        <v>0</v>
      </c>
      <c r="G137" s="21">
        <f aca="true" t="shared" si="52" ref="G137:G148">D137-E137+F137</f>
        <v>1000000</v>
      </c>
      <c r="H137" s="21">
        <v>81200</v>
      </c>
      <c r="I137" s="21">
        <f aca="true" t="shared" si="53" ref="I137:I148">G137-H137</f>
        <v>918800</v>
      </c>
      <c r="J137" s="21">
        <v>0</v>
      </c>
      <c r="K137" s="22">
        <f aca="true" t="shared" si="54" ref="K137:K148">H137-J137</f>
        <v>81200</v>
      </c>
      <c r="L137" s="22">
        <f aca="true" t="shared" si="55" ref="L137:L148">G137-J137</f>
        <v>1000000</v>
      </c>
      <c r="M137" s="21">
        <v>0</v>
      </c>
      <c r="N137" s="21">
        <v>0</v>
      </c>
      <c r="O137" s="22">
        <f aca="true" t="shared" si="56" ref="O137:O148">J137-N137</f>
        <v>0</v>
      </c>
    </row>
    <row r="138" spans="1:15" ht="15" customHeight="1">
      <c r="A138" s="6"/>
      <c r="B138" s="19" t="s">
        <v>229</v>
      </c>
      <c r="C138" s="20" t="s">
        <v>230</v>
      </c>
      <c r="D138" s="21">
        <v>0</v>
      </c>
      <c r="E138" s="21">
        <v>0</v>
      </c>
      <c r="F138" s="21">
        <v>0</v>
      </c>
      <c r="G138" s="21">
        <f t="shared" si="52"/>
        <v>0</v>
      </c>
      <c r="H138" s="21">
        <v>0</v>
      </c>
      <c r="I138" s="21">
        <f t="shared" si="53"/>
        <v>0</v>
      </c>
      <c r="J138" s="21">
        <v>0</v>
      </c>
      <c r="K138" s="22">
        <f t="shared" si="54"/>
        <v>0</v>
      </c>
      <c r="L138" s="22">
        <f t="shared" si="55"/>
        <v>0</v>
      </c>
      <c r="M138" s="21">
        <v>0</v>
      </c>
      <c r="N138" s="21">
        <v>0</v>
      </c>
      <c r="O138" s="22">
        <f t="shared" si="56"/>
        <v>0</v>
      </c>
    </row>
    <row r="139" spans="1:15" ht="15" customHeight="1">
      <c r="A139" s="6"/>
      <c r="B139" s="19" t="s">
        <v>231</v>
      </c>
      <c r="C139" s="20" t="s">
        <v>232</v>
      </c>
      <c r="D139" s="21">
        <v>1100000</v>
      </c>
      <c r="E139" s="21">
        <v>0</v>
      </c>
      <c r="F139" s="21">
        <v>0</v>
      </c>
      <c r="G139" s="21">
        <f t="shared" si="52"/>
        <v>1100000</v>
      </c>
      <c r="H139" s="21">
        <v>121858</v>
      </c>
      <c r="I139" s="21">
        <f t="shared" si="53"/>
        <v>978142</v>
      </c>
      <c r="J139" s="21">
        <v>121858</v>
      </c>
      <c r="K139" s="22">
        <f t="shared" si="54"/>
        <v>0</v>
      </c>
      <c r="L139" s="22">
        <f t="shared" si="55"/>
        <v>978142</v>
      </c>
      <c r="M139" s="21">
        <v>121858</v>
      </c>
      <c r="N139" s="21">
        <v>121858</v>
      </c>
      <c r="O139" s="22">
        <f t="shared" si="56"/>
        <v>0</v>
      </c>
    </row>
    <row r="140" spans="1:15" ht="15" customHeight="1">
      <c r="A140" s="6"/>
      <c r="B140" s="19" t="s">
        <v>233</v>
      </c>
      <c r="C140" s="20" t="s">
        <v>234</v>
      </c>
      <c r="D140" s="21">
        <v>250000</v>
      </c>
      <c r="E140" s="21">
        <v>0</v>
      </c>
      <c r="F140" s="21">
        <v>0</v>
      </c>
      <c r="G140" s="21">
        <f t="shared" si="52"/>
        <v>250000</v>
      </c>
      <c r="H140" s="21">
        <v>0</v>
      </c>
      <c r="I140" s="21">
        <f t="shared" si="53"/>
        <v>250000</v>
      </c>
      <c r="J140" s="21">
        <v>0</v>
      </c>
      <c r="K140" s="22">
        <f t="shared" si="54"/>
        <v>0</v>
      </c>
      <c r="L140" s="22">
        <f t="shared" si="55"/>
        <v>250000</v>
      </c>
      <c r="M140" s="21">
        <v>0</v>
      </c>
      <c r="N140" s="21">
        <v>0</v>
      </c>
      <c r="O140" s="22">
        <f t="shared" si="56"/>
        <v>0</v>
      </c>
    </row>
    <row r="141" spans="1:15" ht="15" customHeight="1">
      <c r="A141" s="6"/>
      <c r="B141" s="19" t="s">
        <v>235</v>
      </c>
      <c r="C141" s="20" t="s">
        <v>236</v>
      </c>
      <c r="D141" s="21">
        <v>500000</v>
      </c>
      <c r="E141" s="21">
        <v>0</v>
      </c>
      <c r="F141" s="21">
        <v>0</v>
      </c>
      <c r="G141" s="21">
        <f t="shared" si="52"/>
        <v>500000</v>
      </c>
      <c r="H141" s="21">
        <v>9606.01</v>
      </c>
      <c r="I141" s="21">
        <f t="shared" si="53"/>
        <v>490393.99</v>
      </c>
      <c r="J141" s="21">
        <v>9606.01</v>
      </c>
      <c r="K141" s="22">
        <f t="shared" si="54"/>
        <v>0</v>
      </c>
      <c r="L141" s="22">
        <f t="shared" si="55"/>
        <v>490393.99</v>
      </c>
      <c r="M141" s="21">
        <v>9606.01</v>
      </c>
      <c r="N141" s="21">
        <v>9606.01</v>
      </c>
      <c r="O141" s="22">
        <f t="shared" si="56"/>
        <v>0</v>
      </c>
    </row>
    <row r="142" spans="1:15" ht="15" customHeight="1">
      <c r="A142" s="6"/>
      <c r="B142" s="19" t="s">
        <v>237</v>
      </c>
      <c r="C142" s="20" t="s">
        <v>238</v>
      </c>
      <c r="D142" s="21">
        <v>0</v>
      </c>
      <c r="E142" s="21">
        <v>0</v>
      </c>
      <c r="F142" s="21">
        <v>0</v>
      </c>
      <c r="G142" s="21">
        <f t="shared" si="52"/>
        <v>0</v>
      </c>
      <c r="H142" s="21">
        <v>0</v>
      </c>
      <c r="I142" s="21">
        <f t="shared" si="53"/>
        <v>0</v>
      </c>
      <c r="J142" s="21">
        <v>0</v>
      </c>
      <c r="K142" s="22">
        <f t="shared" si="54"/>
        <v>0</v>
      </c>
      <c r="L142" s="22">
        <f t="shared" si="55"/>
        <v>0</v>
      </c>
      <c r="M142" s="21">
        <v>0</v>
      </c>
      <c r="N142" s="21">
        <v>0</v>
      </c>
      <c r="O142" s="22">
        <f t="shared" si="56"/>
        <v>0</v>
      </c>
    </row>
    <row r="143" spans="1:15" ht="15" customHeight="1">
      <c r="A143" s="6"/>
      <c r="B143" s="19" t="s">
        <v>239</v>
      </c>
      <c r="C143" s="20" t="s">
        <v>240</v>
      </c>
      <c r="D143" s="21">
        <v>20000</v>
      </c>
      <c r="E143" s="21">
        <v>0</v>
      </c>
      <c r="F143" s="21">
        <v>0</v>
      </c>
      <c r="G143" s="21">
        <f t="shared" si="52"/>
        <v>20000</v>
      </c>
      <c r="H143" s="21">
        <v>0</v>
      </c>
      <c r="I143" s="21">
        <f t="shared" si="53"/>
        <v>20000</v>
      </c>
      <c r="J143" s="21">
        <v>0</v>
      </c>
      <c r="K143" s="22">
        <f t="shared" si="54"/>
        <v>0</v>
      </c>
      <c r="L143" s="22">
        <f t="shared" si="55"/>
        <v>20000</v>
      </c>
      <c r="M143" s="21">
        <v>0</v>
      </c>
      <c r="N143" s="21">
        <v>0</v>
      </c>
      <c r="O143" s="22">
        <f t="shared" si="56"/>
        <v>0</v>
      </c>
    </row>
    <row r="144" spans="1:15" ht="15" customHeight="1">
      <c r="A144" s="6"/>
      <c r="B144" s="19" t="s">
        <v>241</v>
      </c>
      <c r="C144" s="20" t="s">
        <v>242</v>
      </c>
      <c r="D144" s="21">
        <v>100000</v>
      </c>
      <c r="E144" s="21">
        <v>0</v>
      </c>
      <c r="F144" s="21">
        <v>0</v>
      </c>
      <c r="G144" s="21">
        <f t="shared" si="52"/>
        <v>100000</v>
      </c>
      <c r="H144" s="21">
        <v>71062.01000000001</v>
      </c>
      <c r="I144" s="21">
        <f t="shared" si="53"/>
        <v>28937.98999999999</v>
      </c>
      <c r="J144" s="21">
        <v>71062.01</v>
      </c>
      <c r="K144" s="22">
        <f t="shared" si="54"/>
        <v>0</v>
      </c>
      <c r="L144" s="22">
        <f t="shared" si="55"/>
        <v>28937.990000000005</v>
      </c>
      <c r="M144" s="21">
        <v>71062.01000000001</v>
      </c>
      <c r="N144" s="21">
        <v>71062.01</v>
      </c>
      <c r="O144" s="22">
        <f t="shared" si="56"/>
        <v>0</v>
      </c>
    </row>
    <row r="145" spans="1:15" ht="15" customHeight="1">
      <c r="A145" s="6"/>
      <c r="B145" s="19" t="s">
        <v>243</v>
      </c>
      <c r="C145" s="20" t="s">
        <v>244</v>
      </c>
      <c r="D145" s="21">
        <v>60000</v>
      </c>
      <c r="E145" s="21">
        <v>10000</v>
      </c>
      <c r="F145" s="21">
        <v>10000</v>
      </c>
      <c r="G145" s="21">
        <f t="shared" si="52"/>
        <v>60000</v>
      </c>
      <c r="H145" s="21">
        <v>0</v>
      </c>
      <c r="I145" s="21">
        <f t="shared" si="53"/>
        <v>60000</v>
      </c>
      <c r="J145" s="21">
        <v>0</v>
      </c>
      <c r="K145" s="22">
        <f t="shared" si="54"/>
        <v>0</v>
      </c>
      <c r="L145" s="22">
        <f t="shared" si="55"/>
        <v>60000</v>
      </c>
      <c r="M145" s="21">
        <v>0</v>
      </c>
      <c r="N145" s="21">
        <v>0</v>
      </c>
      <c r="O145" s="22">
        <f t="shared" si="56"/>
        <v>0</v>
      </c>
    </row>
    <row r="146" spans="1:15" ht="15" customHeight="1">
      <c r="A146" s="6"/>
      <c r="B146" s="19" t="s">
        <v>245</v>
      </c>
      <c r="C146" s="20" t="s">
        <v>246</v>
      </c>
      <c r="D146" s="21">
        <v>130000</v>
      </c>
      <c r="E146" s="21">
        <v>0</v>
      </c>
      <c r="F146" s="21">
        <v>0</v>
      </c>
      <c r="G146" s="21">
        <f t="shared" si="52"/>
        <v>130000</v>
      </c>
      <c r="H146" s="21">
        <v>78184</v>
      </c>
      <c r="I146" s="21">
        <f t="shared" si="53"/>
        <v>51816</v>
      </c>
      <c r="J146" s="21">
        <v>78184</v>
      </c>
      <c r="K146" s="22">
        <f t="shared" si="54"/>
        <v>0</v>
      </c>
      <c r="L146" s="22">
        <f t="shared" si="55"/>
        <v>51816</v>
      </c>
      <c r="M146" s="21">
        <v>78184</v>
      </c>
      <c r="N146" s="21">
        <v>78184</v>
      </c>
      <c r="O146" s="22">
        <f t="shared" si="56"/>
        <v>0</v>
      </c>
    </row>
    <row r="147" spans="1:15" ht="15" customHeight="1">
      <c r="A147" s="6"/>
      <c r="B147" s="19" t="s">
        <v>247</v>
      </c>
      <c r="C147" s="20" t="s">
        <v>248</v>
      </c>
      <c r="D147" s="21">
        <v>17500000</v>
      </c>
      <c r="E147" s="21">
        <v>0</v>
      </c>
      <c r="F147" s="21">
        <v>0</v>
      </c>
      <c r="G147" s="21">
        <f t="shared" si="52"/>
        <v>17500000</v>
      </c>
      <c r="H147" s="21">
        <v>18078406</v>
      </c>
      <c r="I147" s="21">
        <f t="shared" si="53"/>
        <v>-578406</v>
      </c>
      <c r="J147" s="21">
        <v>3815349.04</v>
      </c>
      <c r="K147" s="22">
        <f t="shared" si="54"/>
        <v>14263056.96</v>
      </c>
      <c r="L147" s="22">
        <f t="shared" si="55"/>
        <v>13684650.96</v>
      </c>
      <c r="M147" s="21">
        <v>3541589.04</v>
      </c>
      <c r="N147" s="21">
        <v>3541589.04</v>
      </c>
      <c r="O147" s="22">
        <f t="shared" si="56"/>
        <v>273760</v>
      </c>
    </row>
    <row r="148" spans="1:15" ht="12.75">
      <c r="A148" s="6"/>
      <c r="B148" s="19" t="s">
        <v>249</v>
      </c>
      <c r="C148" s="20" t="s">
        <v>250</v>
      </c>
      <c r="D148" s="21">
        <v>1550000</v>
      </c>
      <c r="E148" s="21">
        <v>0</v>
      </c>
      <c r="F148" s="21">
        <v>0</v>
      </c>
      <c r="G148" s="21">
        <f t="shared" si="52"/>
        <v>1550000</v>
      </c>
      <c r="H148" s="21">
        <v>41536.56</v>
      </c>
      <c r="I148" s="21">
        <f t="shared" si="53"/>
        <v>1508463.44</v>
      </c>
      <c r="J148" s="21">
        <v>20768.29</v>
      </c>
      <c r="K148" s="22">
        <f t="shared" si="54"/>
        <v>20768.269999999997</v>
      </c>
      <c r="L148" s="22">
        <f t="shared" si="55"/>
        <v>1529231.71</v>
      </c>
      <c r="M148" s="21">
        <v>20768.29</v>
      </c>
      <c r="N148" s="21">
        <v>20768.29</v>
      </c>
      <c r="O148" s="22">
        <f t="shared" si="56"/>
        <v>0</v>
      </c>
    </row>
    <row r="149" spans="1:15" ht="15" customHeight="1">
      <c r="A149" s="6"/>
      <c r="B149" s="23"/>
      <c r="C149" s="20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ht="15" customHeight="1">
      <c r="A150" s="6"/>
      <c r="B150" s="13" t="s">
        <v>251</v>
      </c>
      <c r="C150" s="14" t="s">
        <v>252</v>
      </c>
      <c r="D150" s="18">
        <f aca="true" t="shared" si="57" ref="D150:O150">SUBTOTAL(9,D151:D155)</f>
        <v>1915000</v>
      </c>
      <c r="E150" s="18">
        <f t="shared" si="57"/>
        <v>0</v>
      </c>
      <c r="F150" s="18">
        <f t="shared" si="57"/>
        <v>0</v>
      </c>
      <c r="G150" s="18">
        <f t="shared" si="57"/>
        <v>1915000</v>
      </c>
      <c r="H150" s="18">
        <f t="shared" si="57"/>
        <v>1747162.12</v>
      </c>
      <c r="I150" s="18">
        <f t="shared" si="57"/>
        <v>167837.8799999999</v>
      </c>
      <c r="J150" s="18">
        <f t="shared" si="57"/>
        <v>1747162.12</v>
      </c>
      <c r="K150" s="18">
        <f t="shared" si="57"/>
        <v>0</v>
      </c>
      <c r="L150" s="18">
        <f t="shared" si="57"/>
        <v>167837.8799999999</v>
      </c>
      <c r="M150" s="18">
        <f t="shared" si="57"/>
        <v>1747162.12</v>
      </c>
      <c r="N150" s="18">
        <f t="shared" si="57"/>
        <v>1747162.12</v>
      </c>
      <c r="O150" s="18">
        <f t="shared" si="57"/>
        <v>0</v>
      </c>
    </row>
    <row r="151" spans="1:15" ht="15" customHeight="1">
      <c r="A151" s="6"/>
      <c r="B151" s="19" t="s">
        <v>253</v>
      </c>
      <c r="C151" s="20" t="s">
        <v>254</v>
      </c>
      <c r="D151" s="21">
        <v>15000</v>
      </c>
      <c r="E151" s="21">
        <v>0</v>
      </c>
      <c r="F151" s="21">
        <v>0</v>
      </c>
      <c r="G151" s="21">
        <f>D151-E151+F151</f>
        <v>15000</v>
      </c>
      <c r="H151" s="21">
        <v>1943</v>
      </c>
      <c r="I151" s="21">
        <f>G151-H151</f>
        <v>13057</v>
      </c>
      <c r="J151" s="21">
        <v>1943</v>
      </c>
      <c r="K151" s="22">
        <f>H151-J151</f>
        <v>0</v>
      </c>
      <c r="L151" s="22">
        <f>G151-J151</f>
        <v>13057</v>
      </c>
      <c r="M151" s="21">
        <v>1943</v>
      </c>
      <c r="N151" s="21">
        <v>1943</v>
      </c>
      <c r="O151" s="22">
        <f>J151-N151</f>
        <v>0</v>
      </c>
    </row>
    <row r="152" spans="1:15" ht="15" customHeight="1">
      <c r="A152" s="6"/>
      <c r="B152" s="19" t="s">
        <v>255</v>
      </c>
      <c r="C152" s="20" t="s">
        <v>256</v>
      </c>
      <c r="D152" s="21">
        <v>1900000</v>
      </c>
      <c r="E152" s="21">
        <v>0</v>
      </c>
      <c r="F152" s="21">
        <v>0</v>
      </c>
      <c r="G152" s="21">
        <f>D152-E152+F152</f>
        <v>1900000</v>
      </c>
      <c r="H152" s="21">
        <v>1745219.12</v>
      </c>
      <c r="I152" s="21">
        <f>G152-H152</f>
        <v>154780.8799999999</v>
      </c>
      <c r="J152" s="21">
        <v>1745219.12</v>
      </c>
      <c r="K152" s="22">
        <f>H152-J152</f>
        <v>0</v>
      </c>
      <c r="L152" s="22">
        <f>G152-J152</f>
        <v>154780.8799999999</v>
      </c>
      <c r="M152" s="21">
        <v>1745219.12</v>
      </c>
      <c r="N152" s="21">
        <v>1745219.12</v>
      </c>
      <c r="O152" s="22">
        <f>J152-N152</f>
        <v>0</v>
      </c>
    </row>
    <row r="153" spans="1:15" ht="15" customHeight="1">
      <c r="A153" s="6"/>
      <c r="B153" s="19" t="s">
        <v>257</v>
      </c>
      <c r="C153" s="20" t="s">
        <v>258</v>
      </c>
      <c r="D153" s="21">
        <v>0</v>
      </c>
      <c r="E153" s="21">
        <v>0</v>
      </c>
      <c r="F153" s="21">
        <v>0</v>
      </c>
      <c r="G153" s="21">
        <f>D153-E153+F153</f>
        <v>0</v>
      </c>
      <c r="H153" s="21">
        <v>0</v>
      </c>
      <c r="I153" s="21">
        <f>G153-H153</f>
        <v>0</v>
      </c>
      <c r="J153" s="21">
        <v>0</v>
      </c>
      <c r="K153" s="22">
        <f>H153-J153</f>
        <v>0</v>
      </c>
      <c r="L153" s="22">
        <f>G153-J153</f>
        <v>0</v>
      </c>
      <c r="M153" s="21">
        <v>0</v>
      </c>
      <c r="N153" s="21">
        <v>0</v>
      </c>
      <c r="O153" s="22">
        <f>J153-N153</f>
        <v>0</v>
      </c>
    </row>
    <row r="154" spans="1:15" ht="12.75">
      <c r="A154" s="6"/>
      <c r="B154" s="19" t="s">
        <v>259</v>
      </c>
      <c r="C154" s="20" t="s">
        <v>260</v>
      </c>
      <c r="D154" s="21">
        <v>0</v>
      </c>
      <c r="E154" s="21">
        <v>0</v>
      </c>
      <c r="F154" s="21">
        <v>0</v>
      </c>
      <c r="G154" s="21">
        <f>D154-E154+F154</f>
        <v>0</v>
      </c>
      <c r="H154" s="21">
        <v>0</v>
      </c>
      <c r="I154" s="21">
        <f>G154-H154</f>
        <v>0</v>
      </c>
      <c r="J154" s="21">
        <v>0</v>
      </c>
      <c r="K154" s="22">
        <f>H154-J154</f>
        <v>0</v>
      </c>
      <c r="L154" s="22">
        <f>G154-J154</f>
        <v>0</v>
      </c>
      <c r="M154" s="21">
        <v>0</v>
      </c>
      <c r="N154" s="21">
        <v>0</v>
      </c>
      <c r="O154" s="22">
        <f>J154-N154</f>
        <v>0</v>
      </c>
    </row>
    <row r="155" spans="1:15" ht="12.75">
      <c r="A155" s="6"/>
      <c r="B155" s="23"/>
      <c r="C155" s="2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ht="25.5">
      <c r="A156" s="6"/>
      <c r="B156" s="13" t="s">
        <v>261</v>
      </c>
      <c r="C156" s="14" t="s">
        <v>262</v>
      </c>
      <c r="D156" s="18">
        <f aca="true" t="shared" si="58" ref="D156:O156">SUBTOTAL(9,D157:D166)</f>
        <v>14260000</v>
      </c>
      <c r="E156" s="18">
        <f t="shared" si="58"/>
        <v>935000</v>
      </c>
      <c r="F156" s="18">
        <f t="shared" si="58"/>
        <v>935000</v>
      </c>
      <c r="G156" s="18">
        <f t="shared" si="58"/>
        <v>14260000</v>
      </c>
      <c r="H156" s="18">
        <f t="shared" si="58"/>
        <v>5205531.159999999</v>
      </c>
      <c r="I156" s="18">
        <f t="shared" si="58"/>
        <v>9054468.84</v>
      </c>
      <c r="J156" s="18">
        <f t="shared" si="58"/>
        <v>4625481.409999999</v>
      </c>
      <c r="K156" s="18">
        <f t="shared" si="58"/>
        <v>580049.7499999999</v>
      </c>
      <c r="L156" s="18">
        <f t="shared" si="58"/>
        <v>9634518.590000002</v>
      </c>
      <c r="M156" s="18">
        <f t="shared" si="58"/>
        <v>4625481.409999999</v>
      </c>
      <c r="N156" s="18">
        <f t="shared" si="58"/>
        <v>4625481.41</v>
      </c>
      <c r="O156" s="18">
        <f t="shared" si="58"/>
        <v>0</v>
      </c>
    </row>
    <row r="157" spans="1:15" ht="15" customHeight="1">
      <c r="A157" s="6"/>
      <c r="B157" s="19" t="s">
        <v>263</v>
      </c>
      <c r="C157" s="20" t="s">
        <v>264</v>
      </c>
      <c r="D157" s="21">
        <v>1700000</v>
      </c>
      <c r="E157" s="21">
        <v>0</v>
      </c>
      <c r="F157" s="21">
        <v>0</v>
      </c>
      <c r="G157" s="21">
        <f aca="true" t="shared" si="59" ref="G157:G165">D157-E157+F157</f>
        <v>1700000</v>
      </c>
      <c r="H157" s="21">
        <v>2769028.0899999994</v>
      </c>
      <c r="I157" s="21">
        <f aca="true" t="shared" si="60" ref="I157:I165">G157-H157</f>
        <v>-1069028.0899999994</v>
      </c>
      <c r="J157" s="21">
        <v>2769010.6899999995</v>
      </c>
      <c r="K157" s="22">
        <f aca="true" t="shared" si="61" ref="K157:K165">H157-J157</f>
        <v>17.399999999906868</v>
      </c>
      <c r="L157" s="22">
        <f aca="true" t="shared" si="62" ref="L157:L165">G157-J157</f>
        <v>-1069010.6899999995</v>
      </c>
      <c r="M157" s="21">
        <v>2769010.6899999995</v>
      </c>
      <c r="N157" s="21">
        <v>2769010.69</v>
      </c>
      <c r="O157" s="22">
        <f aca="true" t="shared" si="63" ref="O157:O165">J157-N157</f>
        <v>0</v>
      </c>
    </row>
    <row r="158" spans="1:15" ht="15" customHeight="1">
      <c r="A158" s="6"/>
      <c r="B158" s="19" t="s">
        <v>265</v>
      </c>
      <c r="C158" s="20" t="s">
        <v>266</v>
      </c>
      <c r="D158" s="21">
        <v>40000</v>
      </c>
      <c r="E158" s="21">
        <v>0</v>
      </c>
      <c r="F158" s="21">
        <v>0</v>
      </c>
      <c r="G158" s="21">
        <f t="shared" si="59"/>
        <v>40000</v>
      </c>
      <c r="H158" s="21">
        <v>1915.2</v>
      </c>
      <c r="I158" s="21">
        <f t="shared" si="60"/>
        <v>38084.8</v>
      </c>
      <c r="J158" s="21">
        <v>1915.2</v>
      </c>
      <c r="K158" s="22">
        <f t="shared" si="61"/>
        <v>0</v>
      </c>
      <c r="L158" s="22">
        <f t="shared" si="62"/>
        <v>38084.8</v>
      </c>
      <c r="M158" s="21">
        <v>1915.2</v>
      </c>
      <c r="N158" s="21">
        <v>1915.2</v>
      </c>
      <c r="O158" s="22">
        <f t="shared" si="63"/>
        <v>0</v>
      </c>
    </row>
    <row r="159" spans="1:15" ht="15" customHeight="1">
      <c r="A159" s="6"/>
      <c r="B159" s="19" t="s">
        <v>267</v>
      </c>
      <c r="C159" s="20" t="s">
        <v>268</v>
      </c>
      <c r="D159" s="21">
        <v>4000000</v>
      </c>
      <c r="E159" s="21">
        <v>0</v>
      </c>
      <c r="F159" s="21">
        <v>0</v>
      </c>
      <c r="G159" s="21">
        <f t="shared" si="59"/>
        <v>4000000</v>
      </c>
      <c r="H159" s="21">
        <v>404040.6</v>
      </c>
      <c r="I159" s="21">
        <f t="shared" si="60"/>
        <v>3595959.4</v>
      </c>
      <c r="J159" s="21">
        <v>99698.6</v>
      </c>
      <c r="K159" s="22">
        <f t="shared" si="61"/>
        <v>304342</v>
      </c>
      <c r="L159" s="22">
        <f t="shared" si="62"/>
        <v>3900301.4</v>
      </c>
      <c r="M159" s="21">
        <v>99698.6</v>
      </c>
      <c r="N159" s="21">
        <v>99698.6</v>
      </c>
      <c r="O159" s="22">
        <f t="shared" si="63"/>
        <v>0</v>
      </c>
    </row>
    <row r="160" spans="1:15" ht="15" customHeight="1">
      <c r="A160" s="6"/>
      <c r="B160" s="19" t="s">
        <v>269</v>
      </c>
      <c r="C160" s="20" t="s">
        <v>270</v>
      </c>
      <c r="D160" s="21">
        <v>250000</v>
      </c>
      <c r="E160" s="21">
        <v>0</v>
      </c>
      <c r="F160" s="21">
        <v>0</v>
      </c>
      <c r="G160" s="21">
        <f t="shared" si="59"/>
        <v>250000</v>
      </c>
      <c r="H160" s="21">
        <v>0</v>
      </c>
      <c r="I160" s="21">
        <f t="shared" si="60"/>
        <v>250000</v>
      </c>
      <c r="J160" s="21">
        <v>0</v>
      </c>
      <c r="K160" s="22">
        <f t="shared" si="61"/>
        <v>0</v>
      </c>
      <c r="L160" s="22">
        <f t="shared" si="62"/>
        <v>250000</v>
      </c>
      <c r="M160" s="21">
        <v>0</v>
      </c>
      <c r="N160" s="21">
        <v>0</v>
      </c>
      <c r="O160" s="22">
        <f t="shared" si="63"/>
        <v>0</v>
      </c>
    </row>
    <row r="161" spans="1:15" ht="15" customHeight="1">
      <c r="A161" s="6"/>
      <c r="B161" s="19" t="s">
        <v>271</v>
      </c>
      <c r="C161" s="20" t="s">
        <v>272</v>
      </c>
      <c r="D161" s="21">
        <v>4400000</v>
      </c>
      <c r="E161" s="21">
        <v>0</v>
      </c>
      <c r="F161" s="21">
        <v>0</v>
      </c>
      <c r="G161" s="21">
        <f t="shared" si="59"/>
        <v>4400000</v>
      </c>
      <c r="H161" s="21">
        <v>1083622.75</v>
      </c>
      <c r="I161" s="21">
        <f t="shared" si="60"/>
        <v>3316377.25</v>
      </c>
      <c r="J161" s="21">
        <v>814932.4</v>
      </c>
      <c r="K161" s="22">
        <f t="shared" si="61"/>
        <v>268690.35</v>
      </c>
      <c r="L161" s="22">
        <f t="shared" si="62"/>
        <v>3585067.6</v>
      </c>
      <c r="M161" s="21">
        <v>814932.3999999999</v>
      </c>
      <c r="N161" s="21">
        <v>814932.4</v>
      </c>
      <c r="O161" s="22">
        <f t="shared" si="63"/>
        <v>0</v>
      </c>
    </row>
    <row r="162" spans="1:15" ht="15" customHeight="1">
      <c r="A162" s="6"/>
      <c r="B162" s="19" t="s">
        <v>273</v>
      </c>
      <c r="C162" s="20" t="s">
        <v>274</v>
      </c>
      <c r="D162" s="21">
        <v>70000</v>
      </c>
      <c r="E162" s="21">
        <v>0</v>
      </c>
      <c r="F162" s="21">
        <v>0</v>
      </c>
      <c r="G162" s="21">
        <f t="shared" si="59"/>
        <v>70000</v>
      </c>
      <c r="H162" s="21">
        <v>25513.04</v>
      </c>
      <c r="I162" s="21">
        <f t="shared" si="60"/>
        <v>44486.96</v>
      </c>
      <c r="J162" s="21">
        <v>25513.04</v>
      </c>
      <c r="K162" s="22">
        <f t="shared" si="61"/>
        <v>0</v>
      </c>
      <c r="L162" s="22">
        <f t="shared" si="62"/>
        <v>44486.96</v>
      </c>
      <c r="M162" s="21">
        <v>25513.04</v>
      </c>
      <c r="N162" s="21">
        <v>25513.04</v>
      </c>
      <c r="O162" s="22">
        <f t="shared" si="63"/>
        <v>0</v>
      </c>
    </row>
    <row r="163" spans="1:15" ht="15" customHeight="1">
      <c r="A163" s="6"/>
      <c r="B163" s="19" t="s">
        <v>275</v>
      </c>
      <c r="C163" s="20" t="s">
        <v>276</v>
      </c>
      <c r="D163" s="21">
        <v>1900000</v>
      </c>
      <c r="E163" s="21">
        <v>0</v>
      </c>
      <c r="F163" s="21">
        <v>0</v>
      </c>
      <c r="G163" s="21">
        <f t="shared" si="59"/>
        <v>1900000</v>
      </c>
      <c r="H163" s="21">
        <v>788420.4700000001</v>
      </c>
      <c r="I163" s="21">
        <f t="shared" si="60"/>
        <v>1111579.5299999998</v>
      </c>
      <c r="J163" s="21">
        <v>781420.4700000001</v>
      </c>
      <c r="K163" s="22">
        <f t="shared" si="61"/>
        <v>7000</v>
      </c>
      <c r="L163" s="22">
        <f t="shared" si="62"/>
        <v>1118579.5299999998</v>
      </c>
      <c r="M163" s="21">
        <v>781420.4700000001</v>
      </c>
      <c r="N163" s="21">
        <v>781420.4700000001</v>
      </c>
      <c r="O163" s="22">
        <f t="shared" si="63"/>
        <v>0</v>
      </c>
    </row>
    <row r="164" spans="1:15" ht="15" customHeight="1">
      <c r="A164" s="6"/>
      <c r="B164" s="19" t="s">
        <v>277</v>
      </c>
      <c r="C164" s="20" t="s">
        <v>278</v>
      </c>
      <c r="D164" s="21">
        <v>900000</v>
      </c>
      <c r="E164" s="21">
        <v>0</v>
      </c>
      <c r="F164" s="21">
        <v>0</v>
      </c>
      <c r="G164" s="21">
        <f t="shared" si="59"/>
        <v>900000</v>
      </c>
      <c r="H164" s="21">
        <v>0</v>
      </c>
      <c r="I164" s="21">
        <f t="shared" si="60"/>
        <v>900000</v>
      </c>
      <c r="J164" s="21">
        <v>0</v>
      </c>
      <c r="K164" s="22">
        <f t="shared" si="61"/>
        <v>0</v>
      </c>
      <c r="L164" s="22">
        <f t="shared" si="62"/>
        <v>900000</v>
      </c>
      <c r="M164" s="21">
        <v>0</v>
      </c>
      <c r="N164" s="21">
        <v>0</v>
      </c>
      <c r="O164" s="22">
        <f t="shared" si="63"/>
        <v>0</v>
      </c>
    </row>
    <row r="165" spans="1:15" ht="12.75">
      <c r="A165" s="6"/>
      <c r="B165" s="19" t="s">
        <v>279</v>
      </c>
      <c r="C165" s="20" t="s">
        <v>280</v>
      </c>
      <c r="D165" s="21">
        <v>1000000</v>
      </c>
      <c r="E165" s="21">
        <v>935000</v>
      </c>
      <c r="F165" s="21">
        <v>935000</v>
      </c>
      <c r="G165" s="21">
        <f t="shared" si="59"/>
        <v>1000000</v>
      </c>
      <c r="H165" s="21">
        <v>132991.00999999998</v>
      </c>
      <c r="I165" s="21">
        <f t="shared" si="60"/>
        <v>867008.99</v>
      </c>
      <c r="J165" s="21">
        <v>132991.00999999998</v>
      </c>
      <c r="K165" s="22">
        <f t="shared" si="61"/>
        <v>0</v>
      </c>
      <c r="L165" s="22">
        <f t="shared" si="62"/>
        <v>867008.99</v>
      </c>
      <c r="M165" s="21">
        <v>132991.00999999998</v>
      </c>
      <c r="N165" s="21">
        <v>132991.00999999998</v>
      </c>
      <c r="O165" s="22">
        <f t="shared" si="63"/>
        <v>0</v>
      </c>
    </row>
    <row r="166" spans="1:15" ht="15" customHeight="1">
      <c r="A166" s="6"/>
      <c r="B166" s="23"/>
      <c r="C166" s="20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ht="15" customHeight="1">
      <c r="A167" s="6"/>
      <c r="B167" s="13" t="s">
        <v>281</v>
      </c>
      <c r="C167" s="14" t="s">
        <v>282</v>
      </c>
      <c r="D167" s="18">
        <f aca="true" t="shared" si="64" ref="D167:O167">SUBTOTAL(9,D168:D171)</f>
        <v>210000</v>
      </c>
      <c r="E167" s="18">
        <f t="shared" si="64"/>
        <v>0</v>
      </c>
      <c r="F167" s="18">
        <f t="shared" si="64"/>
        <v>0</v>
      </c>
      <c r="G167" s="18">
        <f t="shared" si="64"/>
        <v>210000</v>
      </c>
      <c r="H167" s="18">
        <f t="shared" si="64"/>
        <v>0</v>
      </c>
      <c r="I167" s="18">
        <f t="shared" si="64"/>
        <v>210000</v>
      </c>
      <c r="J167" s="18">
        <f t="shared" si="64"/>
        <v>0</v>
      </c>
      <c r="K167" s="18">
        <f t="shared" si="64"/>
        <v>0</v>
      </c>
      <c r="L167" s="18">
        <f t="shared" si="64"/>
        <v>210000</v>
      </c>
      <c r="M167" s="18">
        <f t="shared" si="64"/>
        <v>0</v>
      </c>
      <c r="N167" s="18">
        <f t="shared" si="64"/>
        <v>0</v>
      </c>
      <c r="O167" s="18">
        <f t="shared" si="64"/>
        <v>0</v>
      </c>
    </row>
    <row r="168" spans="1:15" ht="15" customHeight="1">
      <c r="A168" s="6"/>
      <c r="B168" s="19" t="s">
        <v>283</v>
      </c>
      <c r="C168" s="20" t="s">
        <v>284</v>
      </c>
      <c r="D168" s="21">
        <v>100000</v>
      </c>
      <c r="E168" s="21">
        <v>0</v>
      </c>
      <c r="F168" s="21">
        <v>0</v>
      </c>
      <c r="G168" s="21">
        <f>D168-E168+F168</f>
        <v>100000</v>
      </c>
      <c r="H168" s="21">
        <v>0</v>
      </c>
      <c r="I168" s="21">
        <f>G168-H168</f>
        <v>100000</v>
      </c>
      <c r="J168" s="21">
        <v>0</v>
      </c>
      <c r="K168" s="22">
        <f>H168-J168</f>
        <v>0</v>
      </c>
      <c r="L168" s="22">
        <f>G168-J168</f>
        <v>100000</v>
      </c>
      <c r="M168" s="21">
        <v>0</v>
      </c>
      <c r="N168" s="21">
        <v>0</v>
      </c>
      <c r="O168" s="22">
        <f>J168-N168</f>
        <v>0</v>
      </c>
    </row>
    <row r="169" spans="1:15" ht="15" customHeight="1">
      <c r="A169" s="6"/>
      <c r="B169" s="19" t="s">
        <v>285</v>
      </c>
      <c r="C169" s="20" t="s">
        <v>286</v>
      </c>
      <c r="D169" s="21">
        <v>10000</v>
      </c>
      <c r="E169" s="21">
        <v>0</v>
      </c>
      <c r="F169" s="21">
        <v>0</v>
      </c>
      <c r="G169" s="21">
        <f>D169-E169+F169</f>
        <v>10000</v>
      </c>
      <c r="H169" s="21">
        <v>0</v>
      </c>
      <c r="I169" s="21">
        <f>G169-H169</f>
        <v>10000</v>
      </c>
      <c r="J169" s="21">
        <v>0</v>
      </c>
      <c r="K169" s="22">
        <f>H169-J169</f>
        <v>0</v>
      </c>
      <c r="L169" s="22">
        <f>G169-J169</f>
        <v>10000</v>
      </c>
      <c r="M169" s="21">
        <v>0</v>
      </c>
      <c r="N169" s="21">
        <v>0</v>
      </c>
      <c r="O169" s="22">
        <f>J169-N169</f>
        <v>0</v>
      </c>
    </row>
    <row r="170" spans="1:15" ht="12.75">
      <c r="A170" s="6"/>
      <c r="B170" s="19" t="s">
        <v>287</v>
      </c>
      <c r="C170" s="20" t="s">
        <v>288</v>
      </c>
      <c r="D170" s="21">
        <v>100000</v>
      </c>
      <c r="E170" s="21">
        <v>0</v>
      </c>
      <c r="F170" s="21">
        <v>0</v>
      </c>
      <c r="G170" s="21">
        <f>D170-E170+F170</f>
        <v>100000</v>
      </c>
      <c r="H170" s="21">
        <v>0</v>
      </c>
      <c r="I170" s="21">
        <f>G170-H170</f>
        <v>100000</v>
      </c>
      <c r="J170" s="21">
        <v>0</v>
      </c>
      <c r="K170" s="22">
        <f>H170-J170</f>
        <v>0</v>
      </c>
      <c r="L170" s="22">
        <f>G170-J170</f>
        <v>100000</v>
      </c>
      <c r="M170" s="21">
        <v>0</v>
      </c>
      <c r="N170" s="21">
        <v>0</v>
      </c>
      <c r="O170" s="22">
        <f>J170-N170</f>
        <v>0</v>
      </c>
    </row>
    <row r="171" spans="1:15" ht="15" customHeight="1">
      <c r="A171" s="6"/>
      <c r="B171" s="23"/>
      <c r="C171" s="20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ht="15" customHeight="1">
      <c r="A172" s="6"/>
      <c r="B172" s="13" t="s">
        <v>289</v>
      </c>
      <c r="C172" s="14" t="s">
        <v>290</v>
      </c>
      <c r="D172" s="18">
        <f aca="true" t="shared" si="65" ref="D172:O172">SUBTOTAL(9,D173:D179)</f>
        <v>6950000</v>
      </c>
      <c r="E172" s="18">
        <f t="shared" si="65"/>
        <v>0</v>
      </c>
      <c r="F172" s="18">
        <f t="shared" si="65"/>
        <v>1005315.98</v>
      </c>
      <c r="G172" s="18">
        <f t="shared" si="65"/>
        <v>7955315.98</v>
      </c>
      <c r="H172" s="18">
        <f t="shared" si="65"/>
        <v>3429176.05</v>
      </c>
      <c r="I172" s="18">
        <f t="shared" si="65"/>
        <v>4526139.93</v>
      </c>
      <c r="J172" s="18">
        <f t="shared" si="65"/>
        <v>3426142.05</v>
      </c>
      <c r="K172" s="18">
        <f t="shared" si="65"/>
        <v>3034</v>
      </c>
      <c r="L172" s="18">
        <f t="shared" si="65"/>
        <v>4529173.93</v>
      </c>
      <c r="M172" s="18">
        <f t="shared" si="65"/>
        <v>3362594.6</v>
      </c>
      <c r="N172" s="18">
        <f t="shared" si="65"/>
        <v>3362320.5999999996</v>
      </c>
      <c r="O172" s="18">
        <f t="shared" si="65"/>
        <v>63821.450000000186</v>
      </c>
    </row>
    <row r="173" spans="1:15" ht="15" customHeight="1">
      <c r="A173" s="6"/>
      <c r="B173" s="19" t="s">
        <v>291</v>
      </c>
      <c r="C173" s="20" t="s">
        <v>292</v>
      </c>
      <c r="D173" s="21">
        <v>500000</v>
      </c>
      <c r="E173" s="21">
        <v>0</v>
      </c>
      <c r="F173" s="21">
        <v>0</v>
      </c>
      <c r="G173" s="21">
        <f aca="true" t="shared" si="66" ref="G173:G178">D173-E173+F173</f>
        <v>500000</v>
      </c>
      <c r="H173" s="21">
        <v>21681</v>
      </c>
      <c r="I173" s="21">
        <f aca="true" t="shared" si="67" ref="I173:I178">G173-H173</f>
        <v>478319</v>
      </c>
      <c r="J173" s="21">
        <v>18647</v>
      </c>
      <c r="K173" s="22">
        <f aca="true" t="shared" si="68" ref="K173:K178">H173-J173</f>
        <v>3034</v>
      </c>
      <c r="L173" s="22">
        <f aca="true" t="shared" si="69" ref="L173:L178">G173-J173</f>
        <v>481353</v>
      </c>
      <c r="M173" s="21">
        <v>18647</v>
      </c>
      <c r="N173" s="21">
        <v>18647</v>
      </c>
      <c r="O173" s="22">
        <f aca="true" t="shared" si="70" ref="O173:O178">J173-N173</f>
        <v>0</v>
      </c>
    </row>
    <row r="174" spans="1:15" ht="15" customHeight="1">
      <c r="A174" s="6"/>
      <c r="B174" s="19" t="s">
        <v>293</v>
      </c>
      <c r="C174" s="20" t="s">
        <v>294</v>
      </c>
      <c r="D174" s="21">
        <v>0</v>
      </c>
      <c r="E174" s="21">
        <v>0</v>
      </c>
      <c r="F174" s="21">
        <v>0</v>
      </c>
      <c r="G174" s="21">
        <f t="shared" si="66"/>
        <v>0</v>
      </c>
      <c r="H174" s="21">
        <v>0</v>
      </c>
      <c r="I174" s="21">
        <f t="shared" si="67"/>
        <v>0</v>
      </c>
      <c r="J174" s="21">
        <v>0</v>
      </c>
      <c r="K174" s="22">
        <f t="shared" si="68"/>
        <v>0</v>
      </c>
      <c r="L174" s="22">
        <f t="shared" si="69"/>
        <v>0</v>
      </c>
      <c r="M174" s="21">
        <v>0</v>
      </c>
      <c r="N174" s="21">
        <v>0</v>
      </c>
      <c r="O174" s="22">
        <f t="shared" si="70"/>
        <v>0</v>
      </c>
    </row>
    <row r="175" spans="1:15" ht="15" customHeight="1">
      <c r="A175" s="6"/>
      <c r="B175" s="19" t="s">
        <v>295</v>
      </c>
      <c r="C175" s="20" t="s">
        <v>296</v>
      </c>
      <c r="D175" s="21">
        <v>200000</v>
      </c>
      <c r="E175" s="21">
        <v>0</v>
      </c>
      <c r="F175" s="21">
        <v>0</v>
      </c>
      <c r="G175" s="21">
        <f t="shared" si="66"/>
        <v>200000</v>
      </c>
      <c r="H175" s="21">
        <v>10485.67</v>
      </c>
      <c r="I175" s="21">
        <f t="shared" si="67"/>
        <v>189514.33</v>
      </c>
      <c r="J175" s="21">
        <v>10485.67</v>
      </c>
      <c r="K175" s="22">
        <f t="shared" si="68"/>
        <v>0</v>
      </c>
      <c r="L175" s="22">
        <f t="shared" si="69"/>
        <v>189514.33</v>
      </c>
      <c r="M175" s="21">
        <v>10019.67</v>
      </c>
      <c r="N175" s="21">
        <v>9941.67</v>
      </c>
      <c r="O175" s="22">
        <f t="shared" si="70"/>
        <v>544</v>
      </c>
    </row>
    <row r="176" spans="1:15" ht="15" customHeight="1">
      <c r="A176" s="6"/>
      <c r="B176" s="19" t="s">
        <v>297</v>
      </c>
      <c r="C176" s="20" t="s">
        <v>298</v>
      </c>
      <c r="D176" s="21">
        <v>6250000</v>
      </c>
      <c r="E176" s="21">
        <v>0</v>
      </c>
      <c r="F176" s="21">
        <v>0</v>
      </c>
      <c r="G176" s="21">
        <f t="shared" si="66"/>
        <v>6250000</v>
      </c>
      <c r="H176" s="21">
        <v>2395813.38</v>
      </c>
      <c r="I176" s="21">
        <f t="shared" si="67"/>
        <v>3854186.62</v>
      </c>
      <c r="J176" s="21">
        <v>2395813.38</v>
      </c>
      <c r="K176" s="22">
        <f t="shared" si="68"/>
        <v>0</v>
      </c>
      <c r="L176" s="22">
        <f t="shared" si="69"/>
        <v>3854186.62</v>
      </c>
      <c r="M176" s="21">
        <v>2332731.93</v>
      </c>
      <c r="N176" s="21">
        <v>2332535.9299999997</v>
      </c>
      <c r="O176" s="22">
        <f t="shared" si="70"/>
        <v>63277.450000000186</v>
      </c>
    </row>
    <row r="177" spans="1:15" ht="15" customHeight="1">
      <c r="A177" s="6"/>
      <c r="B177" s="19" t="s">
        <v>299</v>
      </c>
      <c r="C177" s="20" t="s">
        <v>300</v>
      </c>
      <c r="D177" s="21">
        <v>0</v>
      </c>
      <c r="E177" s="21">
        <v>0</v>
      </c>
      <c r="F177" s="21">
        <v>0</v>
      </c>
      <c r="G177" s="21">
        <f t="shared" si="66"/>
        <v>0</v>
      </c>
      <c r="H177" s="21">
        <v>0</v>
      </c>
      <c r="I177" s="21">
        <f t="shared" si="67"/>
        <v>0</v>
      </c>
      <c r="J177" s="21">
        <v>0</v>
      </c>
      <c r="K177" s="22">
        <f t="shared" si="68"/>
        <v>0</v>
      </c>
      <c r="L177" s="22">
        <f t="shared" si="69"/>
        <v>0</v>
      </c>
      <c r="M177" s="21">
        <v>0</v>
      </c>
      <c r="N177" s="21">
        <v>0</v>
      </c>
      <c r="O177" s="22">
        <f t="shared" si="70"/>
        <v>0</v>
      </c>
    </row>
    <row r="178" spans="1:15" ht="12.75">
      <c r="A178" s="6"/>
      <c r="B178" s="19" t="s">
        <v>301</v>
      </c>
      <c r="C178" s="20" t="s">
        <v>302</v>
      </c>
      <c r="D178" s="21">
        <v>0</v>
      </c>
      <c r="E178" s="21">
        <v>0</v>
      </c>
      <c r="F178" s="21">
        <v>1005315.98</v>
      </c>
      <c r="G178" s="21">
        <f t="shared" si="66"/>
        <v>1005315.98</v>
      </c>
      <c r="H178" s="21">
        <v>1001196</v>
      </c>
      <c r="I178" s="21">
        <f t="shared" si="67"/>
        <v>4119.979999999981</v>
      </c>
      <c r="J178" s="21">
        <v>1001196</v>
      </c>
      <c r="K178" s="22">
        <f t="shared" si="68"/>
        <v>0</v>
      </c>
      <c r="L178" s="22">
        <f t="shared" si="69"/>
        <v>4119.979999999981</v>
      </c>
      <c r="M178" s="21">
        <v>1001196</v>
      </c>
      <c r="N178" s="21">
        <v>1001196</v>
      </c>
      <c r="O178" s="22">
        <f t="shared" si="70"/>
        <v>0</v>
      </c>
    </row>
    <row r="179" spans="1:15" ht="15" customHeight="1">
      <c r="A179" s="6"/>
      <c r="B179" s="23"/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ht="15" customHeight="1">
      <c r="A180" s="6"/>
      <c r="B180" s="13" t="s">
        <v>303</v>
      </c>
      <c r="C180" s="14" t="s">
        <v>304</v>
      </c>
      <c r="D180" s="18">
        <f aca="true" t="shared" si="71" ref="D180:O180">SUBTOTAL(9,D181:D184)</f>
        <v>1110000</v>
      </c>
      <c r="E180" s="18">
        <f t="shared" si="71"/>
        <v>0</v>
      </c>
      <c r="F180" s="18">
        <f t="shared" si="71"/>
        <v>0</v>
      </c>
      <c r="G180" s="18">
        <f t="shared" si="71"/>
        <v>1110000</v>
      </c>
      <c r="H180" s="18">
        <f t="shared" si="71"/>
        <v>125000.00000000001</v>
      </c>
      <c r="I180" s="18">
        <f t="shared" si="71"/>
        <v>985000</v>
      </c>
      <c r="J180" s="18">
        <f t="shared" si="71"/>
        <v>0</v>
      </c>
      <c r="K180" s="18">
        <f t="shared" si="71"/>
        <v>125000.00000000001</v>
      </c>
      <c r="L180" s="18">
        <f t="shared" si="71"/>
        <v>1110000</v>
      </c>
      <c r="M180" s="18">
        <f t="shared" si="71"/>
        <v>0</v>
      </c>
      <c r="N180" s="18">
        <f t="shared" si="71"/>
        <v>0</v>
      </c>
      <c r="O180" s="18">
        <f t="shared" si="71"/>
        <v>0</v>
      </c>
    </row>
    <row r="181" spans="1:15" ht="15" customHeight="1">
      <c r="A181" s="6"/>
      <c r="B181" s="19" t="s">
        <v>305</v>
      </c>
      <c r="C181" s="20" t="s">
        <v>306</v>
      </c>
      <c r="D181" s="21">
        <v>1000000</v>
      </c>
      <c r="E181" s="21">
        <v>0</v>
      </c>
      <c r="F181" s="21">
        <v>0</v>
      </c>
      <c r="G181" s="21">
        <f>D181-E181+F181</f>
        <v>1000000</v>
      </c>
      <c r="H181" s="21">
        <v>125000.00000000001</v>
      </c>
      <c r="I181" s="21">
        <f>G181-H181</f>
        <v>875000</v>
      </c>
      <c r="J181" s="21">
        <v>0</v>
      </c>
      <c r="K181" s="22">
        <f>H181-J181</f>
        <v>125000.00000000001</v>
      </c>
      <c r="L181" s="22">
        <f>G181-J181</f>
        <v>1000000</v>
      </c>
      <c r="M181" s="21">
        <v>0</v>
      </c>
      <c r="N181" s="21">
        <v>0</v>
      </c>
      <c r="O181" s="22">
        <f>J181-N181</f>
        <v>0</v>
      </c>
    </row>
    <row r="182" spans="1:15" ht="15" customHeight="1">
      <c r="A182" s="6"/>
      <c r="B182" s="19" t="s">
        <v>307</v>
      </c>
      <c r="C182" s="20" t="s">
        <v>308</v>
      </c>
      <c r="D182" s="21">
        <v>110000</v>
      </c>
      <c r="E182" s="21">
        <v>0</v>
      </c>
      <c r="F182" s="21">
        <v>0</v>
      </c>
      <c r="G182" s="21">
        <f>D182-E182+F182</f>
        <v>110000</v>
      </c>
      <c r="H182" s="21">
        <v>0</v>
      </c>
      <c r="I182" s="21">
        <f>G182-H182</f>
        <v>110000</v>
      </c>
      <c r="J182" s="21">
        <v>0</v>
      </c>
      <c r="K182" s="22">
        <f>H182-J182</f>
        <v>0</v>
      </c>
      <c r="L182" s="22">
        <f>G182-J182</f>
        <v>110000</v>
      </c>
      <c r="M182" s="21">
        <v>0</v>
      </c>
      <c r="N182" s="21">
        <v>0</v>
      </c>
      <c r="O182" s="22">
        <f>J182-N182</f>
        <v>0</v>
      </c>
    </row>
    <row r="183" spans="1:15" ht="12.75">
      <c r="A183" s="6"/>
      <c r="B183" s="19" t="s">
        <v>309</v>
      </c>
      <c r="C183" s="20" t="s">
        <v>310</v>
      </c>
      <c r="D183" s="21">
        <v>0</v>
      </c>
      <c r="E183" s="21">
        <v>0</v>
      </c>
      <c r="F183" s="21">
        <v>0</v>
      </c>
      <c r="G183" s="21">
        <f>D183-E183+F183</f>
        <v>0</v>
      </c>
      <c r="H183" s="21">
        <v>0</v>
      </c>
      <c r="I183" s="21">
        <f>G183-H183</f>
        <v>0</v>
      </c>
      <c r="J183" s="21">
        <v>0</v>
      </c>
      <c r="K183" s="22">
        <f>H183-J183</f>
        <v>0</v>
      </c>
      <c r="L183" s="22">
        <f>G183-J183</f>
        <v>0</v>
      </c>
      <c r="M183" s="21">
        <v>0</v>
      </c>
      <c r="N183" s="21">
        <v>0</v>
      </c>
      <c r="O183" s="22">
        <f>J183-N183</f>
        <v>0</v>
      </c>
    </row>
    <row r="184" spans="1:15" ht="15" customHeight="1">
      <c r="A184" s="6"/>
      <c r="B184" s="23"/>
      <c r="C184" s="20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ht="15" customHeight="1">
      <c r="A185" s="6"/>
      <c r="B185" s="13" t="s">
        <v>311</v>
      </c>
      <c r="C185" s="14" t="s">
        <v>312</v>
      </c>
      <c r="D185" s="18">
        <f aca="true" t="shared" si="72" ref="D185:O185">SUBTOTAL(9,D186:D192)</f>
        <v>762641000</v>
      </c>
      <c r="E185" s="18">
        <f t="shared" si="72"/>
        <v>15918815.98</v>
      </c>
      <c r="F185" s="18">
        <f t="shared" si="72"/>
        <v>5000683</v>
      </c>
      <c r="G185" s="18">
        <f t="shared" si="72"/>
        <v>751722867.02</v>
      </c>
      <c r="H185" s="18">
        <f t="shared" si="72"/>
        <v>291347958.07</v>
      </c>
      <c r="I185" s="18">
        <f t="shared" si="72"/>
        <v>460374908.95</v>
      </c>
      <c r="J185" s="18">
        <f t="shared" si="72"/>
        <v>277123682.19</v>
      </c>
      <c r="K185" s="18">
        <f t="shared" si="72"/>
        <v>14224275.88</v>
      </c>
      <c r="L185" s="18">
        <f t="shared" si="72"/>
        <v>474599184.83</v>
      </c>
      <c r="M185" s="18">
        <f t="shared" si="72"/>
        <v>277123682.19</v>
      </c>
      <c r="N185" s="18">
        <f t="shared" si="72"/>
        <v>277123682.19</v>
      </c>
      <c r="O185" s="18">
        <f t="shared" si="72"/>
        <v>0</v>
      </c>
    </row>
    <row r="186" spans="1:15" ht="15" customHeight="1">
      <c r="A186" s="6"/>
      <c r="B186" s="19" t="s">
        <v>313</v>
      </c>
      <c r="C186" s="20" t="s">
        <v>314</v>
      </c>
      <c r="D186" s="21">
        <v>350000</v>
      </c>
      <c r="E186" s="21">
        <v>0</v>
      </c>
      <c r="F186" s="21">
        <v>0</v>
      </c>
      <c r="G186" s="21">
        <f aca="true" t="shared" si="73" ref="G186:G191">D186-E186+F186</f>
        <v>350000</v>
      </c>
      <c r="H186" s="21">
        <v>166139.6</v>
      </c>
      <c r="I186" s="21">
        <f aca="true" t="shared" si="74" ref="I186:I191">G186-H186</f>
        <v>183860.4</v>
      </c>
      <c r="J186" s="21">
        <v>166139.6</v>
      </c>
      <c r="K186" s="22">
        <f aca="true" t="shared" si="75" ref="K186:K191">H186-J186</f>
        <v>0</v>
      </c>
      <c r="L186" s="22">
        <f aca="true" t="shared" si="76" ref="L186:L191">G186-J186</f>
        <v>183860.4</v>
      </c>
      <c r="M186" s="21">
        <v>166139.6</v>
      </c>
      <c r="N186" s="21">
        <v>166139.6</v>
      </c>
      <c r="O186" s="22">
        <f aca="true" t="shared" si="77" ref="O186:O191">J186-N186</f>
        <v>0</v>
      </c>
    </row>
    <row r="187" spans="1:15" ht="15" customHeight="1">
      <c r="A187" s="6"/>
      <c r="B187" s="19" t="s">
        <v>315</v>
      </c>
      <c r="C187" s="20" t="s">
        <v>316</v>
      </c>
      <c r="D187" s="21">
        <v>127291000</v>
      </c>
      <c r="E187" s="21">
        <v>14538815.98</v>
      </c>
      <c r="F187" s="21">
        <v>3620683</v>
      </c>
      <c r="G187" s="21">
        <f t="shared" si="73"/>
        <v>116372867.02</v>
      </c>
      <c r="H187" s="21">
        <v>65873696.35</v>
      </c>
      <c r="I187" s="21">
        <f t="shared" si="74"/>
        <v>50499170.669999994</v>
      </c>
      <c r="J187" s="21">
        <v>65705100.35</v>
      </c>
      <c r="K187" s="22">
        <f t="shared" si="75"/>
        <v>168596</v>
      </c>
      <c r="L187" s="22">
        <f t="shared" si="76"/>
        <v>50667766.669999994</v>
      </c>
      <c r="M187" s="21">
        <v>65705100.35</v>
      </c>
      <c r="N187" s="21">
        <v>65705100.35</v>
      </c>
      <c r="O187" s="22">
        <f t="shared" si="77"/>
        <v>0</v>
      </c>
    </row>
    <row r="188" spans="1:15" ht="15" customHeight="1">
      <c r="A188" s="6"/>
      <c r="B188" s="19" t="s">
        <v>317</v>
      </c>
      <c r="C188" s="20" t="s">
        <v>318</v>
      </c>
      <c r="D188" s="21">
        <v>0</v>
      </c>
      <c r="E188" s="21">
        <v>0</v>
      </c>
      <c r="F188" s="21">
        <v>0</v>
      </c>
      <c r="G188" s="21">
        <f t="shared" si="73"/>
        <v>0</v>
      </c>
      <c r="H188" s="21">
        <v>0</v>
      </c>
      <c r="I188" s="21">
        <f t="shared" si="74"/>
        <v>0</v>
      </c>
      <c r="J188" s="21">
        <v>0</v>
      </c>
      <c r="K188" s="22">
        <f t="shared" si="75"/>
        <v>0</v>
      </c>
      <c r="L188" s="22">
        <f t="shared" si="76"/>
        <v>0</v>
      </c>
      <c r="M188" s="21">
        <v>0</v>
      </c>
      <c r="N188" s="21">
        <v>0</v>
      </c>
      <c r="O188" s="22">
        <f t="shared" si="77"/>
        <v>0</v>
      </c>
    </row>
    <row r="189" spans="1:15" ht="15" customHeight="1">
      <c r="A189" s="6"/>
      <c r="B189" s="19" t="s">
        <v>319</v>
      </c>
      <c r="C189" s="20" t="s">
        <v>320</v>
      </c>
      <c r="D189" s="21">
        <v>15000000</v>
      </c>
      <c r="E189" s="21">
        <v>1380000</v>
      </c>
      <c r="F189" s="21">
        <v>1380000</v>
      </c>
      <c r="G189" s="21">
        <f t="shared" si="73"/>
        <v>15000000</v>
      </c>
      <c r="H189" s="21">
        <v>15000000</v>
      </c>
      <c r="I189" s="21">
        <f t="shared" si="74"/>
        <v>0</v>
      </c>
      <c r="J189" s="21">
        <v>944320.12</v>
      </c>
      <c r="K189" s="22">
        <f t="shared" si="75"/>
        <v>14055679.88</v>
      </c>
      <c r="L189" s="22">
        <f t="shared" si="76"/>
        <v>14055679.88</v>
      </c>
      <c r="M189" s="21">
        <v>944320.12</v>
      </c>
      <c r="N189" s="21">
        <v>944320.12</v>
      </c>
      <c r="O189" s="22">
        <f t="shared" si="77"/>
        <v>0</v>
      </c>
    </row>
    <row r="190" spans="1:15" ht="15" customHeight="1">
      <c r="A190" s="6"/>
      <c r="B190" s="19" t="s">
        <v>321</v>
      </c>
      <c r="C190" s="20" t="s">
        <v>322</v>
      </c>
      <c r="D190" s="21">
        <v>0</v>
      </c>
      <c r="E190" s="21">
        <v>0</v>
      </c>
      <c r="F190" s="21">
        <v>0</v>
      </c>
      <c r="G190" s="21">
        <f t="shared" si="73"/>
        <v>0</v>
      </c>
      <c r="H190" s="21">
        <v>0</v>
      </c>
      <c r="I190" s="21">
        <f t="shared" si="74"/>
        <v>0</v>
      </c>
      <c r="J190" s="21">
        <v>0</v>
      </c>
      <c r="K190" s="22">
        <f t="shared" si="75"/>
        <v>0</v>
      </c>
      <c r="L190" s="22">
        <f t="shared" si="76"/>
        <v>0</v>
      </c>
      <c r="M190" s="21">
        <v>0</v>
      </c>
      <c r="N190" s="21">
        <v>0</v>
      </c>
      <c r="O190" s="22">
        <f t="shared" si="77"/>
        <v>0</v>
      </c>
    </row>
    <row r="191" spans="1:15" ht="12.75">
      <c r="A191" s="6"/>
      <c r="B191" s="19" t="s">
        <v>323</v>
      </c>
      <c r="C191" s="20" t="s">
        <v>324</v>
      </c>
      <c r="D191" s="21">
        <v>620000000</v>
      </c>
      <c r="E191" s="21">
        <v>0</v>
      </c>
      <c r="F191" s="21">
        <v>0</v>
      </c>
      <c r="G191" s="21">
        <f t="shared" si="73"/>
        <v>620000000</v>
      </c>
      <c r="H191" s="21">
        <v>210308122.12</v>
      </c>
      <c r="I191" s="21">
        <f t="shared" si="74"/>
        <v>409691877.88</v>
      </c>
      <c r="J191" s="21">
        <v>210308122.12</v>
      </c>
      <c r="K191" s="22">
        <f t="shared" si="75"/>
        <v>0</v>
      </c>
      <c r="L191" s="22">
        <f t="shared" si="76"/>
        <v>409691877.88</v>
      </c>
      <c r="M191" s="21">
        <v>210308122.12</v>
      </c>
      <c r="N191" s="21">
        <v>210308122.12</v>
      </c>
      <c r="O191" s="22">
        <f t="shared" si="77"/>
        <v>0</v>
      </c>
    </row>
    <row r="192" spans="1:15" ht="15" customHeight="1">
      <c r="A192" s="6"/>
      <c r="B192" s="7"/>
      <c r="C192" s="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15" customHeight="1">
      <c r="A193" s="6"/>
      <c r="B193" s="34" t="str">
        <f>"TOTAL CAPITULO "&amp;B114&amp;":"</f>
        <v>TOTAL CAPITULO 3000:</v>
      </c>
      <c r="C193" s="34"/>
      <c r="D193" s="24">
        <f aca="true" t="shared" si="78" ref="D193:O193">SUBTOTAL(9,D116:D192)</f>
        <v>863026000</v>
      </c>
      <c r="E193" s="24">
        <f t="shared" si="78"/>
        <v>16866815.98</v>
      </c>
      <c r="F193" s="24">
        <f t="shared" si="78"/>
        <v>6953998.98</v>
      </c>
      <c r="G193" s="24">
        <f t="shared" si="78"/>
        <v>853113183</v>
      </c>
      <c r="H193" s="24">
        <f t="shared" si="78"/>
        <v>364764012.45</v>
      </c>
      <c r="I193" s="24">
        <f t="shared" si="78"/>
        <v>488349170.54999995</v>
      </c>
      <c r="J193" s="24">
        <f t="shared" si="78"/>
        <v>304465284.76</v>
      </c>
      <c r="K193" s="24">
        <f t="shared" si="78"/>
        <v>60298727.690000005</v>
      </c>
      <c r="L193" s="24">
        <f t="shared" si="78"/>
        <v>548647898.24</v>
      </c>
      <c r="M193" s="24">
        <f t="shared" si="78"/>
        <v>304127977.31</v>
      </c>
      <c r="N193" s="24">
        <f t="shared" si="78"/>
        <v>304127667.31</v>
      </c>
      <c r="O193" s="24">
        <f t="shared" si="78"/>
        <v>337617.4500000002</v>
      </c>
    </row>
    <row r="194" spans="1:15" ht="30" customHeight="1">
      <c r="A194" s="6"/>
      <c r="B194" s="7"/>
      <c r="C194" s="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ht="25.5">
      <c r="A195" s="6"/>
      <c r="B195" s="9" t="s">
        <v>325</v>
      </c>
      <c r="C195" s="15" t="s">
        <v>326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2.75">
      <c r="A196" s="6"/>
      <c r="B196" s="7"/>
      <c r="C196" s="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ht="25.5">
      <c r="A197" s="6"/>
      <c r="B197" s="13" t="s">
        <v>327</v>
      </c>
      <c r="C197" s="14" t="s">
        <v>328</v>
      </c>
      <c r="D197" s="18">
        <f aca="true" t="shared" si="79" ref="D197:O197">SUBTOTAL(9,D198:D199)</f>
        <v>86000000</v>
      </c>
      <c r="E197" s="18">
        <f t="shared" si="79"/>
        <v>0</v>
      </c>
      <c r="F197" s="18">
        <f t="shared" si="79"/>
        <v>0</v>
      </c>
      <c r="G197" s="18">
        <f t="shared" si="79"/>
        <v>86000000</v>
      </c>
      <c r="H197" s="18">
        <f t="shared" si="79"/>
        <v>0</v>
      </c>
      <c r="I197" s="18">
        <f t="shared" si="79"/>
        <v>86000000</v>
      </c>
      <c r="J197" s="18">
        <f t="shared" si="79"/>
        <v>0</v>
      </c>
      <c r="K197" s="18">
        <f t="shared" si="79"/>
        <v>0</v>
      </c>
      <c r="L197" s="18">
        <f t="shared" si="79"/>
        <v>86000000</v>
      </c>
      <c r="M197" s="18">
        <f t="shared" si="79"/>
        <v>0</v>
      </c>
      <c r="N197" s="18">
        <f t="shared" si="79"/>
        <v>0</v>
      </c>
      <c r="O197" s="18">
        <f t="shared" si="79"/>
        <v>0</v>
      </c>
    </row>
    <row r="198" spans="1:15" ht="12.75">
      <c r="A198" s="6"/>
      <c r="B198" s="19" t="s">
        <v>329</v>
      </c>
      <c r="C198" s="20" t="s">
        <v>330</v>
      </c>
      <c r="D198" s="21">
        <v>86000000</v>
      </c>
      <c r="E198" s="21">
        <v>0</v>
      </c>
      <c r="F198" s="21">
        <v>0</v>
      </c>
      <c r="G198" s="21">
        <f>D198-E198+F198</f>
        <v>86000000</v>
      </c>
      <c r="H198" s="21">
        <v>0</v>
      </c>
      <c r="I198" s="21">
        <f>G198-H198</f>
        <v>86000000</v>
      </c>
      <c r="J198" s="21">
        <v>0</v>
      </c>
      <c r="K198" s="22">
        <f>H198-J198</f>
        <v>0</v>
      </c>
      <c r="L198" s="22">
        <f>G198-J198</f>
        <v>86000000</v>
      </c>
      <c r="M198" s="21">
        <v>0</v>
      </c>
      <c r="N198" s="21">
        <v>0</v>
      </c>
      <c r="O198" s="22">
        <f>J198-N198</f>
        <v>0</v>
      </c>
    </row>
    <row r="199" spans="1:15" ht="12.75">
      <c r="A199" s="6"/>
      <c r="B199" s="7"/>
      <c r="C199" s="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2.75">
      <c r="A200" s="6"/>
      <c r="B200" s="13" t="s">
        <v>331</v>
      </c>
      <c r="C200" s="14" t="s">
        <v>332</v>
      </c>
      <c r="D200" s="18">
        <f aca="true" t="shared" si="80" ref="D200:O200">SUBTOTAL(9,D201:D201)</f>
        <v>0</v>
      </c>
      <c r="E200" s="18">
        <f t="shared" si="80"/>
        <v>0</v>
      </c>
      <c r="F200" s="18">
        <f t="shared" si="80"/>
        <v>0</v>
      </c>
      <c r="G200" s="18">
        <f t="shared" si="80"/>
        <v>0</v>
      </c>
      <c r="H200" s="18">
        <f t="shared" si="80"/>
        <v>0</v>
      </c>
      <c r="I200" s="18">
        <f t="shared" si="80"/>
        <v>0</v>
      </c>
      <c r="J200" s="18">
        <f t="shared" si="80"/>
        <v>0</v>
      </c>
      <c r="K200" s="18">
        <f t="shared" si="80"/>
        <v>0</v>
      </c>
      <c r="L200" s="18">
        <f t="shared" si="80"/>
        <v>0</v>
      </c>
      <c r="M200" s="18">
        <f t="shared" si="80"/>
        <v>0</v>
      </c>
      <c r="N200" s="18">
        <f t="shared" si="80"/>
        <v>0</v>
      </c>
      <c r="O200" s="18">
        <f t="shared" si="80"/>
        <v>0</v>
      </c>
    </row>
    <row r="201" spans="1:15" ht="12.75">
      <c r="A201" s="6"/>
      <c r="B201" s="7"/>
      <c r="C201" s="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2.75">
      <c r="A202" s="6"/>
      <c r="B202" s="13" t="s">
        <v>333</v>
      </c>
      <c r="C202" s="14" t="s">
        <v>334</v>
      </c>
      <c r="D202" s="18">
        <f aca="true" t="shared" si="81" ref="D202:O202">SUBTOTAL(9,D203:D203)</f>
        <v>0</v>
      </c>
      <c r="E202" s="18">
        <f t="shared" si="81"/>
        <v>0</v>
      </c>
      <c r="F202" s="18">
        <f t="shared" si="81"/>
        <v>0</v>
      </c>
      <c r="G202" s="18">
        <f t="shared" si="81"/>
        <v>0</v>
      </c>
      <c r="H202" s="18">
        <f t="shared" si="81"/>
        <v>0</v>
      </c>
      <c r="I202" s="18">
        <f t="shared" si="81"/>
        <v>0</v>
      </c>
      <c r="J202" s="18">
        <f t="shared" si="81"/>
        <v>0</v>
      </c>
      <c r="K202" s="18">
        <f t="shared" si="81"/>
        <v>0</v>
      </c>
      <c r="L202" s="18">
        <f t="shared" si="81"/>
        <v>0</v>
      </c>
      <c r="M202" s="18">
        <f t="shared" si="81"/>
        <v>0</v>
      </c>
      <c r="N202" s="18">
        <f t="shared" si="81"/>
        <v>0</v>
      </c>
      <c r="O202" s="18">
        <f t="shared" si="81"/>
        <v>0</v>
      </c>
    </row>
    <row r="203" spans="1:15" ht="12.75">
      <c r="A203" s="6"/>
      <c r="B203" s="7"/>
      <c r="C203" s="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12.75">
      <c r="A204" s="6"/>
      <c r="B204" s="13" t="s">
        <v>335</v>
      </c>
      <c r="C204" s="14" t="s">
        <v>336</v>
      </c>
      <c r="D204" s="18">
        <f aca="true" t="shared" si="82" ref="D204:O204">SUBTOTAL(9,D205:D206)</f>
        <v>0</v>
      </c>
      <c r="E204" s="18">
        <f t="shared" si="82"/>
        <v>1550000</v>
      </c>
      <c r="F204" s="18">
        <f t="shared" si="82"/>
        <v>3550000</v>
      </c>
      <c r="G204" s="18">
        <f t="shared" si="82"/>
        <v>2000000</v>
      </c>
      <c r="H204" s="18">
        <f t="shared" si="82"/>
        <v>1582066</v>
      </c>
      <c r="I204" s="18">
        <f t="shared" si="82"/>
        <v>417934</v>
      </c>
      <c r="J204" s="18">
        <f t="shared" si="82"/>
        <v>1559098</v>
      </c>
      <c r="K204" s="18">
        <f t="shared" si="82"/>
        <v>22968</v>
      </c>
      <c r="L204" s="18">
        <f t="shared" si="82"/>
        <v>440902</v>
      </c>
      <c r="M204" s="18">
        <f t="shared" si="82"/>
        <v>1559098</v>
      </c>
      <c r="N204" s="18">
        <f t="shared" si="82"/>
        <v>1559098</v>
      </c>
      <c r="O204" s="18">
        <f t="shared" si="82"/>
        <v>0</v>
      </c>
    </row>
    <row r="205" spans="1:15" ht="12.75">
      <c r="A205" s="6"/>
      <c r="B205" s="19" t="s">
        <v>337</v>
      </c>
      <c r="C205" s="20" t="s">
        <v>338</v>
      </c>
      <c r="D205" s="21">
        <v>0</v>
      </c>
      <c r="E205" s="21">
        <v>1550000</v>
      </c>
      <c r="F205" s="21">
        <v>3550000</v>
      </c>
      <c r="G205" s="21">
        <f>D205-E205+F205</f>
        <v>2000000</v>
      </c>
      <c r="H205" s="21">
        <v>1582066</v>
      </c>
      <c r="I205" s="21">
        <f>G205-H205</f>
        <v>417934</v>
      </c>
      <c r="J205" s="21">
        <v>1559098</v>
      </c>
      <c r="K205" s="22">
        <f>H205-J205</f>
        <v>22968</v>
      </c>
      <c r="L205" s="22">
        <f>G205-J205</f>
        <v>440902</v>
      </c>
      <c r="M205" s="21">
        <v>1559098</v>
      </c>
      <c r="N205" s="21">
        <v>1559098</v>
      </c>
      <c r="O205" s="22">
        <f>J205-N205</f>
        <v>0</v>
      </c>
    </row>
    <row r="206" spans="1:15" ht="12.75">
      <c r="A206" s="6"/>
      <c r="B206" s="7"/>
      <c r="C206" s="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ht="12.75">
      <c r="A207" s="6"/>
      <c r="B207" s="13" t="s">
        <v>339</v>
      </c>
      <c r="C207" s="14" t="s">
        <v>340</v>
      </c>
      <c r="D207" s="18">
        <f aca="true" t="shared" si="83" ref="D207:O207">SUBTOTAL(9,D208:D208)</f>
        <v>0</v>
      </c>
      <c r="E207" s="18">
        <f t="shared" si="83"/>
        <v>0</v>
      </c>
      <c r="F207" s="18">
        <f t="shared" si="83"/>
        <v>0</v>
      </c>
      <c r="G207" s="18">
        <f t="shared" si="83"/>
        <v>0</v>
      </c>
      <c r="H207" s="18">
        <f t="shared" si="83"/>
        <v>0</v>
      </c>
      <c r="I207" s="18">
        <f t="shared" si="83"/>
        <v>0</v>
      </c>
      <c r="J207" s="18">
        <f t="shared" si="83"/>
        <v>0</v>
      </c>
      <c r="K207" s="18">
        <f t="shared" si="83"/>
        <v>0</v>
      </c>
      <c r="L207" s="18">
        <f t="shared" si="83"/>
        <v>0</v>
      </c>
      <c r="M207" s="18">
        <f t="shared" si="83"/>
        <v>0</v>
      </c>
      <c r="N207" s="18">
        <f t="shared" si="83"/>
        <v>0</v>
      </c>
      <c r="O207" s="18">
        <f t="shared" si="83"/>
        <v>0</v>
      </c>
    </row>
    <row r="208" spans="1:15" ht="12.75">
      <c r="A208" s="6"/>
      <c r="B208" s="7"/>
      <c r="C208" s="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ht="25.5">
      <c r="A209" s="6"/>
      <c r="B209" s="13" t="s">
        <v>341</v>
      </c>
      <c r="C209" s="14" t="s">
        <v>449</v>
      </c>
      <c r="D209" s="18">
        <f aca="true" t="shared" si="84" ref="D209:O209">SUBTOTAL(9,D210:D210)</f>
        <v>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8">
        <f t="shared" si="84"/>
        <v>0</v>
      </c>
      <c r="L209" s="18">
        <f t="shared" si="84"/>
        <v>0</v>
      </c>
      <c r="M209" s="18">
        <f t="shared" si="84"/>
        <v>0</v>
      </c>
      <c r="N209" s="18">
        <f t="shared" si="84"/>
        <v>0</v>
      </c>
      <c r="O209" s="18">
        <f t="shared" si="84"/>
        <v>0</v>
      </c>
    </row>
    <row r="210" spans="1:15" ht="12.75">
      <c r="A210" s="6"/>
      <c r="B210" s="7"/>
      <c r="C210" s="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2.75">
      <c r="A211" s="6"/>
      <c r="B211" s="13" t="s">
        <v>342</v>
      </c>
      <c r="C211" s="14" t="s">
        <v>343</v>
      </c>
      <c r="D211" s="18">
        <f aca="true" t="shared" si="85" ref="D211:O211">SUBTOTAL(9,D212:D212)</f>
        <v>0</v>
      </c>
      <c r="E211" s="18">
        <f t="shared" si="85"/>
        <v>0</v>
      </c>
      <c r="F211" s="18">
        <f t="shared" si="85"/>
        <v>0</v>
      </c>
      <c r="G211" s="18">
        <f t="shared" si="85"/>
        <v>0</v>
      </c>
      <c r="H211" s="18">
        <f t="shared" si="85"/>
        <v>0</v>
      </c>
      <c r="I211" s="18">
        <f t="shared" si="85"/>
        <v>0</v>
      </c>
      <c r="J211" s="18">
        <f t="shared" si="85"/>
        <v>0</v>
      </c>
      <c r="K211" s="18">
        <f t="shared" si="85"/>
        <v>0</v>
      </c>
      <c r="L211" s="18">
        <f t="shared" si="85"/>
        <v>0</v>
      </c>
      <c r="M211" s="18">
        <f t="shared" si="85"/>
        <v>0</v>
      </c>
      <c r="N211" s="18">
        <f t="shared" si="85"/>
        <v>0</v>
      </c>
      <c r="O211" s="18">
        <f t="shared" si="85"/>
        <v>0</v>
      </c>
    </row>
    <row r="212" spans="1:15" ht="15" customHeight="1">
      <c r="A212" s="6"/>
      <c r="B212" s="7"/>
      <c r="C212" s="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ht="15" customHeight="1">
      <c r="A213" s="6"/>
      <c r="B213" s="34" t="str">
        <f>"TOTAL CAPITULO "&amp;B195&amp;":"</f>
        <v>TOTAL CAPITULO 4000:</v>
      </c>
      <c r="C213" s="35"/>
      <c r="D213" s="24">
        <f aca="true" t="shared" si="86" ref="D213:O213">SUBTOTAL(9,D197:D212)</f>
        <v>86000000</v>
      </c>
      <c r="E213" s="24">
        <f t="shared" si="86"/>
        <v>1550000</v>
      </c>
      <c r="F213" s="24">
        <f t="shared" si="86"/>
        <v>3550000</v>
      </c>
      <c r="G213" s="24">
        <f t="shared" si="86"/>
        <v>88000000</v>
      </c>
      <c r="H213" s="24">
        <f t="shared" si="86"/>
        <v>1582066</v>
      </c>
      <c r="I213" s="24">
        <f t="shared" si="86"/>
        <v>86417934</v>
      </c>
      <c r="J213" s="24">
        <f t="shared" si="86"/>
        <v>1559098</v>
      </c>
      <c r="K213" s="24">
        <f t="shared" si="86"/>
        <v>22968</v>
      </c>
      <c r="L213" s="24">
        <f t="shared" si="86"/>
        <v>86440902</v>
      </c>
      <c r="M213" s="24">
        <f t="shared" si="86"/>
        <v>1559098</v>
      </c>
      <c r="N213" s="24">
        <f t="shared" si="86"/>
        <v>1559098</v>
      </c>
      <c r="O213" s="24">
        <f t="shared" si="86"/>
        <v>0</v>
      </c>
    </row>
    <row r="214" spans="1:15" ht="15" customHeight="1">
      <c r="A214" s="6"/>
      <c r="B214" s="7"/>
      <c r="C214" s="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ht="12.75">
      <c r="A215" s="6"/>
      <c r="B215" s="9" t="s">
        <v>344</v>
      </c>
      <c r="C215" s="12" t="s">
        <v>345</v>
      </c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ht="12.75">
      <c r="A216" s="6"/>
      <c r="B216" s="7"/>
      <c r="C216" s="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ht="12.75">
      <c r="A217" s="6"/>
      <c r="B217" s="13" t="s">
        <v>346</v>
      </c>
      <c r="C217" s="14" t="s">
        <v>347</v>
      </c>
      <c r="D217" s="18">
        <f aca="true" t="shared" si="87" ref="D217:O217">SUBTOTAL(9,D218:D222)</f>
        <v>690000</v>
      </c>
      <c r="E217" s="18">
        <f t="shared" si="87"/>
        <v>42868</v>
      </c>
      <c r="F217" s="18">
        <f t="shared" si="87"/>
        <v>42000</v>
      </c>
      <c r="G217" s="18">
        <f t="shared" si="87"/>
        <v>689132</v>
      </c>
      <c r="H217" s="18">
        <f t="shared" si="87"/>
        <v>81943.8</v>
      </c>
      <c r="I217" s="18">
        <f t="shared" si="87"/>
        <v>607188.2</v>
      </c>
      <c r="J217" s="18">
        <f t="shared" si="87"/>
        <v>64066.8</v>
      </c>
      <c r="K217" s="18">
        <f t="shared" si="87"/>
        <v>17877</v>
      </c>
      <c r="L217" s="18">
        <f t="shared" si="87"/>
        <v>625065.2</v>
      </c>
      <c r="M217" s="18">
        <f t="shared" si="87"/>
        <v>64066.8</v>
      </c>
      <c r="N217" s="18">
        <f t="shared" si="87"/>
        <v>64066.8</v>
      </c>
      <c r="O217" s="18">
        <f t="shared" si="87"/>
        <v>0</v>
      </c>
    </row>
    <row r="218" spans="1:15" ht="12.75">
      <c r="A218" s="6"/>
      <c r="B218" s="19" t="s">
        <v>4</v>
      </c>
      <c r="C218" s="20" t="s">
        <v>348</v>
      </c>
      <c r="D218" s="21">
        <v>100000</v>
      </c>
      <c r="E218" s="21">
        <v>42868</v>
      </c>
      <c r="F218" s="21">
        <v>42000</v>
      </c>
      <c r="G218" s="21">
        <f>D218-E218+F218</f>
        <v>99132</v>
      </c>
      <c r="H218" s="21">
        <v>64066.8</v>
      </c>
      <c r="I218" s="21">
        <f>G218-H218</f>
        <v>35065.2</v>
      </c>
      <c r="J218" s="21">
        <v>64066.8</v>
      </c>
      <c r="K218" s="22">
        <f>H218-J218</f>
        <v>0</v>
      </c>
      <c r="L218" s="22">
        <f>G218-J218</f>
        <v>35065.2</v>
      </c>
      <c r="M218" s="21">
        <v>64066.8</v>
      </c>
      <c r="N218" s="21">
        <v>64066.8</v>
      </c>
      <c r="O218" s="22">
        <f>J218-N218</f>
        <v>0</v>
      </c>
    </row>
    <row r="219" spans="1:15" ht="12.75">
      <c r="A219" s="6"/>
      <c r="B219" s="19" t="s">
        <v>349</v>
      </c>
      <c r="C219" s="20" t="s">
        <v>350</v>
      </c>
      <c r="D219" s="21">
        <v>10000</v>
      </c>
      <c r="E219" s="21">
        <v>0</v>
      </c>
      <c r="F219" s="21">
        <v>0</v>
      </c>
      <c r="G219" s="21">
        <f>D219-E219+F219</f>
        <v>10000</v>
      </c>
      <c r="H219" s="21">
        <v>0</v>
      </c>
      <c r="I219" s="21">
        <f>G219-H219</f>
        <v>10000</v>
      </c>
      <c r="J219" s="21">
        <v>0</v>
      </c>
      <c r="K219" s="22">
        <f>H219-J219</f>
        <v>0</v>
      </c>
      <c r="L219" s="22">
        <f>G219-J219</f>
        <v>10000</v>
      </c>
      <c r="M219" s="21">
        <v>0</v>
      </c>
      <c r="N219" s="21">
        <v>0</v>
      </c>
      <c r="O219" s="22">
        <f>J219-N219</f>
        <v>0</v>
      </c>
    </row>
    <row r="220" spans="1:15" ht="12.75">
      <c r="A220" s="6"/>
      <c r="B220" s="19" t="s">
        <v>351</v>
      </c>
      <c r="C220" s="20" t="s">
        <v>352</v>
      </c>
      <c r="D220" s="21">
        <v>500000</v>
      </c>
      <c r="E220" s="21">
        <v>0</v>
      </c>
      <c r="F220" s="21">
        <v>0</v>
      </c>
      <c r="G220" s="21">
        <f>D220-E220+F220</f>
        <v>500000</v>
      </c>
      <c r="H220" s="21">
        <v>0</v>
      </c>
      <c r="I220" s="21">
        <f>G220-H220</f>
        <v>500000</v>
      </c>
      <c r="J220" s="21">
        <v>0</v>
      </c>
      <c r="K220" s="22">
        <f>H220-J220</f>
        <v>0</v>
      </c>
      <c r="L220" s="22">
        <f>G220-J220</f>
        <v>500000</v>
      </c>
      <c r="M220" s="21">
        <v>0</v>
      </c>
      <c r="N220" s="21">
        <v>0</v>
      </c>
      <c r="O220" s="22">
        <f>J220-N220</f>
        <v>0</v>
      </c>
    </row>
    <row r="221" spans="1:15" ht="12.75">
      <c r="A221" s="6"/>
      <c r="B221" s="19" t="s">
        <v>353</v>
      </c>
      <c r="C221" s="20" t="s">
        <v>354</v>
      </c>
      <c r="D221" s="21">
        <v>80000</v>
      </c>
      <c r="E221" s="21">
        <v>0</v>
      </c>
      <c r="F221" s="21">
        <v>0</v>
      </c>
      <c r="G221" s="21">
        <f>D221-E221+F221</f>
        <v>80000</v>
      </c>
      <c r="H221" s="21">
        <v>17877</v>
      </c>
      <c r="I221" s="21">
        <f>G221-H221</f>
        <v>62123</v>
      </c>
      <c r="J221" s="21">
        <v>0</v>
      </c>
      <c r="K221" s="22">
        <f>H221-J221</f>
        <v>17877</v>
      </c>
      <c r="L221" s="22">
        <f>G221-J221</f>
        <v>80000</v>
      </c>
      <c r="M221" s="21">
        <v>0</v>
      </c>
      <c r="N221" s="21">
        <v>0</v>
      </c>
      <c r="O221" s="22">
        <f>J221-N221</f>
        <v>0</v>
      </c>
    </row>
    <row r="222" spans="1:15" ht="12.75">
      <c r="A222" s="6"/>
      <c r="B222" s="23"/>
      <c r="C222" s="20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ht="12.75">
      <c r="A223" s="6"/>
      <c r="B223" s="13" t="s">
        <v>355</v>
      </c>
      <c r="C223" s="14" t="s">
        <v>356</v>
      </c>
      <c r="D223" s="18">
        <f aca="true" t="shared" si="88" ref="D223:O223">SUBTOTAL(9,D224:D227)</f>
        <v>15000</v>
      </c>
      <c r="E223" s="18">
        <f t="shared" si="88"/>
        <v>15000</v>
      </c>
      <c r="F223" s="18">
        <f t="shared" si="88"/>
        <v>50868</v>
      </c>
      <c r="G223" s="18">
        <f t="shared" si="88"/>
        <v>50868</v>
      </c>
      <c r="H223" s="18">
        <f t="shared" si="88"/>
        <v>35868</v>
      </c>
      <c r="I223" s="18">
        <f t="shared" si="88"/>
        <v>15000</v>
      </c>
      <c r="J223" s="18">
        <f t="shared" si="88"/>
        <v>868</v>
      </c>
      <c r="K223" s="18">
        <f t="shared" si="88"/>
        <v>35000</v>
      </c>
      <c r="L223" s="18">
        <f t="shared" si="88"/>
        <v>50000</v>
      </c>
      <c r="M223" s="18">
        <f t="shared" si="88"/>
        <v>868</v>
      </c>
      <c r="N223" s="18">
        <f t="shared" si="88"/>
        <v>868</v>
      </c>
      <c r="O223" s="18">
        <f t="shared" si="88"/>
        <v>0</v>
      </c>
    </row>
    <row r="224" spans="1:15" ht="12.75">
      <c r="A224" s="6"/>
      <c r="B224" s="19" t="s">
        <v>357</v>
      </c>
      <c r="C224" s="20" t="s">
        <v>358</v>
      </c>
      <c r="D224" s="21">
        <v>0</v>
      </c>
      <c r="E224" s="21">
        <v>0</v>
      </c>
      <c r="F224" s="21">
        <v>868</v>
      </c>
      <c r="G224" s="21">
        <f>D224-E224+F224</f>
        <v>868</v>
      </c>
      <c r="H224" s="21">
        <v>868</v>
      </c>
      <c r="I224" s="21">
        <f>G224-H224</f>
        <v>0</v>
      </c>
      <c r="J224" s="21">
        <v>868</v>
      </c>
      <c r="K224" s="22">
        <f>H224-J224</f>
        <v>0</v>
      </c>
      <c r="L224" s="22">
        <f>G224-J224</f>
        <v>0</v>
      </c>
      <c r="M224" s="21">
        <v>868</v>
      </c>
      <c r="N224" s="21">
        <v>868</v>
      </c>
      <c r="O224" s="22">
        <f>J224-N224</f>
        <v>0</v>
      </c>
    </row>
    <row r="225" spans="1:15" ht="12.75">
      <c r="A225" s="6"/>
      <c r="B225" s="19" t="s">
        <v>359</v>
      </c>
      <c r="C225" s="20" t="s">
        <v>360</v>
      </c>
      <c r="D225" s="21">
        <v>15000</v>
      </c>
      <c r="E225" s="21">
        <v>15000</v>
      </c>
      <c r="F225" s="21">
        <v>50000</v>
      </c>
      <c r="G225" s="21">
        <f>D225-E225+F225</f>
        <v>50000</v>
      </c>
      <c r="H225" s="21">
        <v>35000</v>
      </c>
      <c r="I225" s="21">
        <f>G225-H225</f>
        <v>15000</v>
      </c>
      <c r="J225" s="21">
        <v>0</v>
      </c>
      <c r="K225" s="22">
        <f>H225-J225</f>
        <v>35000</v>
      </c>
      <c r="L225" s="22">
        <f>G225-J225</f>
        <v>50000</v>
      </c>
      <c r="M225" s="21">
        <v>0</v>
      </c>
      <c r="N225" s="21">
        <v>0</v>
      </c>
      <c r="O225" s="22">
        <f>J225-N225</f>
        <v>0</v>
      </c>
    </row>
    <row r="226" spans="1:15" ht="12.75">
      <c r="A226" s="6"/>
      <c r="B226" s="19" t="s">
        <v>361</v>
      </c>
      <c r="C226" s="20" t="s">
        <v>362</v>
      </c>
      <c r="D226" s="21">
        <v>0</v>
      </c>
      <c r="E226" s="21">
        <v>0</v>
      </c>
      <c r="F226" s="21">
        <v>0</v>
      </c>
      <c r="G226" s="21">
        <f>D226-E226+F226</f>
        <v>0</v>
      </c>
      <c r="H226" s="21">
        <v>0</v>
      </c>
      <c r="I226" s="21">
        <f>G226-H226</f>
        <v>0</v>
      </c>
      <c r="J226" s="21">
        <v>0</v>
      </c>
      <c r="K226" s="22">
        <f>H226-J226</f>
        <v>0</v>
      </c>
      <c r="L226" s="22">
        <f>G226-J226</f>
        <v>0</v>
      </c>
      <c r="M226" s="21">
        <v>0</v>
      </c>
      <c r="N226" s="21">
        <v>0</v>
      </c>
      <c r="O226" s="22">
        <f>J226-N226</f>
        <v>0</v>
      </c>
    </row>
    <row r="227" spans="1:15" ht="12.75">
      <c r="A227" s="6"/>
      <c r="B227" s="23"/>
      <c r="C227" s="20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ht="12.75">
      <c r="A228" s="6"/>
      <c r="B228" s="13" t="s">
        <v>363</v>
      </c>
      <c r="C228" s="14" t="s">
        <v>364</v>
      </c>
      <c r="D228" s="18">
        <f aca="true" t="shared" si="89" ref="D228:O228">SUBTOTAL(9,D229:D231)</f>
        <v>420000</v>
      </c>
      <c r="E228" s="18">
        <f t="shared" si="89"/>
        <v>285000</v>
      </c>
      <c r="F228" s="18">
        <f t="shared" si="89"/>
        <v>250000</v>
      </c>
      <c r="G228" s="18">
        <f t="shared" si="89"/>
        <v>385000</v>
      </c>
      <c r="H228" s="18">
        <f t="shared" si="89"/>
        <v>0</v>
      </c>
      <c r="I228" s="18">
        <f t="shared" si="89"/>
        <v>385000</v>
      </c>
      <c r="J228" s="18">
        <f t="shared" si="89"/>
        <v>0</v>
      </c>
      <c r="K228" s="18">
        <f t="shared" si="89"/>
        <v>0</v>
      </c>
      <c r="L228" s="18">
        <f t="shared" si="89"/>
        <v>385000</v>
      </c>
      <c r="M228" s="18">
        <f t="shared" si="89"/>
        <v>0</v>
      </c>
      <c r="N228" s="18">
        <f t="shared" si="89"/>
        <v>0</v>
      </c>
      <c r="O228" s="18">
        <f t="shared" si="89"/>
        <v>0</v>
      </c>
    </row>
    <row r="229" spans="1:15" ht="12.75">
      <c r="A229" s="6"/>
      <c r="B229" s="19" t="s">
        <v>365</v>
      </c>
      <c r="C229" s="20" t="s">
        <v>366</v>
      </c>
      <c r="D229" s="21">
        <v>400000</v>
      </c>
      <c r="E229" s="21">
        <v>285000</v>
      </c>
      <c r="F229" s="21">
        <v>250000</v>
      </c>
      <c r="G229" s="21">
        <f>D229-E229+F229</f>
        <v>365000</v>
      </c>
      <c r="H229" s="21">
        <v>0</v>
      </c>
      <c r="I229" s="21">
        <f>G229-H229</f>
        <v>365000</v>
      </c>
      <c r="J229" s="21">
        <v>0</v>
      </c>
      <c r="K229" s="22">
        <f>H229-J229</f>
        <v>0</v>
      </c>
      <c r="L229" s="22">
        <f>G229-J229</f>
        <v>365000</v>
      </c>
      <c r="M229" s="21">
        <v>0</v>
      </c>
      <c r="N229" s="21">
        <v>0</v>
      </c>
      <c r="O229" s="22">
        <f>J229-N229</f>
        <v>0</v>
      </c>
    </row>
    <row r="230" spans="1:15" ht="12.75">
      <c r="A230" s="6"/>
      <c r="B230" s="19" t="s">
        <v>367</v>
      </c>
      <c r="C230" s="20" t="s">
        <v>368</v>
      </c>
      <c r="D230" s="21">
        <v>20000</v>
      </c>
      <c r="E230" s="21">
        <v>0</v>
      </c>
      <c r="F230" s="21">
        <v>0</v>
      </c>
      <c r="G230" s="21">
        <f>D230-E230+F230</f>
        <v>20000</v>
      </c>
      <c r="H230" s="21">
        <v>0</v>
      </c>
      <c r="I230" s="21">
        <f>G230-H230</f>
        <v>20000</v>
      </c>
      <c r="J230" s="21">
        <v>0</v>
      </c>
      <c r="K230" s="22">
        <f>H230-J230</f>
        <v>0</v>
      </c>
      <c r="L230" s="22">
        <f>G230-J230</f>
        <v>20000</v>
      </c>
      <c r="M230" s="21">
        <v>0</v>
      </c>
      <c r="N230" s="21">
        <v>0</v>
      </c>
      <c r="O230" s="22">
        <f>J230-N230</f>
        <v>0</v>
      </c>
    </row>
    <row r="231" spans="1:15" ht="12.75">
      <c r="A231" s="6"/>
      <c r="B231" s="23"/>
      <c r="C231" s="20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ht="12.75">
      <c r="A232" s="6"/>
      <c r="B232" s="13" t="s">
        <v>369</v>
      </c>
      <c r="C232" s="14" t="s">
        <v>370</v>
      </c>
      <c r="D232" s="18">
        <f aca="true" t="shared" si="90" ref="D232:O232">SUBTOTAL(9,D233:D235)</f>
        <v>2550000</v>
      </c>
      <c r="E232" s="18">
        <f t="shared" si="90"/>
        <v>15000</v>
      </c>
      <c r="F232" s="18">
        <f t="shared" si="90"/>
        <v>15000</v>
      </c>
      <c r="G232" s="18">
        <f t="shared" si="90"/>
        <v>2550000</v>
      </c>
      <c r="H232" s="18">
        <f t="shared" si="90"/>
        <v>1815000</v>
      </c>
      <c r="I232" s="18">
        <f t="shared" si="90"/>
        <v>735000</v>
      </c>
      <c r="J232" s="18">
        <f t="shared" si="90"/>
        <v>0</v>
      </c>
      <c r="K232" s="18">
        <f t="shared" si="90"/>
        <v>1815000</v>
      </c>
      <c r="L232" s="18">
        <f t="shared" si="90"/>
        <v>2550000</v>
      </c>
      <c r="M232" s="18">
        <f t="shared" si="90"/>
        <v>0</v>
      </c>
      <c r="N232" s="18">
        <f t="shared" si="90"/>
        <v>0</v>
      </c>
      <c r="O232" s="18">
        <f t="shared" si="90"/>
        <v>0</v>
      </c>
    </row>
    <row r="233" spans="1:15" ht="12.75">
      <c r="A233" s="6"/>
      <c r="B233" s="19" t="s">
        <v>371</v>
      </c>
      <c r="C233" s="20" t="s">
        <v>372</v>
      </c>
      <c r="D233" s="21">
        <v>1800000</v>
      </c>
      <c r="E233" s="21">
        <v>0</v>
      </c>
      <c r="F233" s="21">
        <v>15000</v>
      </c>
      <c r="G233" s="21">
        <f>D233-E233+F233</f>
        <v>1815000</v>
      </c>
      <c r="H233" s="21">
        <v>1815000</v>
      </c>
      <c r="I233" s="21">
        <f>G233-H233</f>
        <v>0</v>
      </c>
      <c r="J233" s="21">
        <v>0</v>
      </c>
      <c r="K233" s="22">
        <f>H233-J233</f>
        <v>1815000</v>
      </c>
      <c r="L233" s="22">
        <f>G233-J233</f>
        <v>1815000</v>
      </c>
      <c r="M233" s="21">
        <v>0</v>
      </c>
      <c r="N233" s="21">
        <v>0</v>
      </c>
      <c r="O233" s="22">
        <f>J233-N233</f>
        <v>0</v>
      </c>
    </row>
    <row r="234" spans="1:15" ht="12.75">
      <c r="A234" s="6"/>
      <c r="B234" s="19" t="s">
        <v>373</v>
      </c>
      <c r="C234" s="20" t="s">
        <v>374</v>
      </c>
      <c r="D234" s="21">
        <v>750000</v>
      </c>
      <c r="E234" s="21">
        <v>15000</v>
      </c>
      <c r="F234" s="21">
        <v>0</v>
      </c>
      <c r="G234" s="21">
        <f>D234-E234+F234</f>
        <v>735000</v>
      </c>
      <c r="H234" s="21">
        <v>0</v>
      </c>
      <c r="I234" s="21">
        <f>G234-H234</f>
        <v>735000</v>
      </c>
      <c r="J234" s="21">
        <v>0</v>
      </c>
      <c r="K234" s="22">
        <f>H234-J234</f>
        <v>0</v>
      </c>
      <c r="L234" s="22">
        <f>G234-J234</f>
        <v>735000</v>
      </c>
      <c r="M234" s="21">
        <v>0</v>
      </c>
      <c r="N234" s="21">
        <v>0</v>
      </c>
      <c r="O234" s="22">
        <f>J234-N234</f>
        <v>0</v>
      </c>
    </row>
    <row r="235" spans="1:15" ht="12.75">
      <c r="A235" s="6"/>
      <c r="B235" s="23"/>
      <c r="C235" s="20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ht="12.75">
      <c r="A236" s="6"/>
      <c r="B236" s="13" t="s">
        <v>375</v>
      </c>
      <c r="C236" s="14" t="s">
        <v>376</v>
      </c>
      <c r="D236" s="18">
        <f aca="true" t="shared" si="91" ref="D236:O236">SUBTOTAL(9,D237:D244)</f>
        <v>1405000</v>
      </c>
      <c r="E236" s="18">
        <f t="shared" si="91"/>
        <v>1020000</v>
      </c>
      <c r="F236" s="18">
        <f t="shared" si="91"/>
        <v>1020000</v>
      </c>
      <c r="G236" s="18">
        <f t="shared" si="91"/>
        <v>1405000</v>
      </c>
      <c r="H236" s="18">
        <f t="shared" si="91"/>
        <v>445214.66000000003</v>
      </c>
      <c r="I236" s="18">
        <f t="shared" si="91"/>
        <v>959785.34</v>
      </c>
      <c r="J236" s="18">
        <f t="shared" si="91"/>
        <v>445214.65</v>
      </c>
      <c r="K236" s="18">
        <f t="shared" si="91"/>
        <v>0.010000000009313226</v>
      </c>
      <c r="L236" s="18">
        <f t="shared" si="91"/>
        <v>959785.35</v>
      </c>
      <c r="M236" s="18">
        <f t="shared" si="91"/>
        <v>445214.65</v>
      </c>
      <c r="N236" s="18">
        <f t="shared" si="91"/>
        <v>445214.65</v>
      </c>
      <c r="O236" s="18">
        <f t="shared" si="91"/>
        <v>0</v>
      </c>
    </row>
    <row r="237" spans="1:15" ht="12.75">
      <c r="A237" s="6"/>
      <c r="B237" s="19" t="s">
        <v>377</v>
      </c>
      <c r="C237" s="20" t="s">
        <v>378</v>
      </c>
      <c r="D237" s="21">
        <v>1000000</v>
      </c>
      <c r="E237" s="21">
        <v>1000000</v>
      </c>
      <c r="F237" s="21">
        <v>1000000</v>
      </c>
      <c r="G237" s="21">
        <f aca="true" t="shared" si="92" ref="G237:G243">D237-E237+F237</f>
        <v>1000000</v>
      </c>
      <c r="H237" s="21">
        <v>443126.66000000003</v>
      </c>
      <c r="I237" s="21">
        <f aca="true" t="shared" si="93" ref="I237:I243">G237-H237</f>
        <v>556873.34</v>
      </c>
      <c r="J237" s="21">
        <v>443126.65</v>
      </c>
      <c r="K237" s="22">
        <f aca="true" t="shared" si="94" ref="K237:K243">H237-J237</f>
        <v>0.010000000009313226</v>
      </c>
      <c r="L237" s="22">
        <f aca="true" t="shared" si="95" ref="L237:L243">G237-J237</f>
        <v>556873.35</v>
      </c>
      <c r="M237" s="21">
        <v>443126.65</v>
      </c>
      <c r="N237" s="21">
        <v>443126.65</v>
      </c>
      <c r="O237" s="22">
        <f aca="true" t="shared" si="96" ref="O237:O243">J237-N237</f>
        <v>0</v>
      </c>
    </row>
    <row r="238" spans="1:15" ht="12.75">
      <c r="A238" s="6"/>
      <c r="B238" s="19" t="s">
        <v>379</v>
      </c>
      <c r="C238" s="20" t="s">
        <v>380</v>
      </c>
      <c r="D238" s="21">
        <v>45000</v>
      </c>
      <c r="E238" s="21">
        <v>0</v>
      </c>
      <c r="F238" s="21">
        <v>0</v>
      </c>
      <c r="G238" s="21">
        <f t="shared" si="92"/>
        <v>45000</v>
      </c>
      <c r="H238" s="21">
        <v>0</v>
      </c>
      <c r="I238" s="21">
        <f t="shared" si="93"/>
        <v>45000</v>
      </c>
      <c r="J238" s="21">
        <v>0</v>
      </c>
      <c r="K238" s="22">
        <f t="shared" si="94"/>
        <v>0</v>
      </c>
      <c r="L238" s="22">
        <f t="shared" si="95"/>
        <v>45000</v>
      </c>
      <c r="M238" s="21">
        <v>0</v>
      </c>
      <c r="N238" s="21">
        <v>0</v>
      </c>
      <c r="O238" s="22">
        <f t="shared" si="96"/>
        <v>0</v>
      </c>
    </row>
    <row r="239" spans="1:15" ht="12.75">
      <c r="A239" s="6"/>
      <c r="B239" s="19" t="s">
        <v>381</v>
      </c>
      <c r="C239" s="20" t="s">
        <v>382</v>
      </c>
      <c r="D239" s="21">
        <v>0</v>
      </c>
      <c r="E239" s="21">
        <v>0</v>
      </c>
      <c r="F239" s="21">
        <v>0</v>
      </c>
      <c r="G239" s="21">
        <f t="shared" si="92"/>
        <v>0</v>
      </c>
      <c r="H239" s="21">
        <v>0</v>
      </c>
      <c r="I239" s="21">
        <f t="shared" si="93"/>
        <v>0</v>
      </c>
      <c r="J239" s="21">
        <v>0</v>
      </c>
      <c r="K239" s="22">
        <f t="shared" si="94"/>
        <v>0</v>
      </c>
      <c r="L239" s="22">
        <f t="shared" si="95"/>
        <v>0</v>
      </c>
      <c r="M239" s="21">
        <v>0</v>
      </c>
      <c r="N239" s="21">
        <v>0</v>
      </c>
      <c r="O239" s="22">
        <f t="shared" si="96"/>
        <v>0</v>
      </c>
    </row>
    <row r="240" spans="1:15" ht="12.75">
      <c r="A240" s="6"/>
      <c r="B240" s="19" t="s">
        <v>383</v>
      </c>
      <c r="C240" s="20" t="s">
        <v>384</v>
      </c>
      <c r="D240" s="21">
        <v>300000</v>
      </c>
      <c r="E240" s="21">
        <v>0</v>
      </c>
      <c r="F240" s="21">
        <v>0</v>
      </c>
      <c r="G240" s="21">
        <f t="shared" si="92"/>
        <v>300000</v>
      </c>
      <c r="H240" s="21">
        <v>0</v>
      </c>
      <c r="I240" s="21">
        <f t="shared" si="93"/>
        <v>300000</v>
      </c>
      <c r="J240" s="21">
        <v>0</v>
      </c>
      <c r="K240" s="22">
        <f t="shared" si="94"/>
        <v>0</v>
      </c>
      <c r="L240" s="22">
        <f t="shared" si="95"/>
        <v>300000</v>
      </c>
      <c r="M240" s="21">
        <v>0</v>
      </c>
      <c r="N240" s="21">
        <v>0</v>
      </c>
      <c r="O240" s="22">
        <f t="shared" si="96"/>
        <v>0</v>
      </c>
    </row>
    <row r="241" spans="1:15" ht="12.75">
      <c r="A241" s="6"/>
      <c r="B241" s="19" t="s">
        <v>385</v>
      </c>
      <c r="C241" s="20" t="s">
        <v>386</v>
      </c>
      <c r="D241" s="21">
        <v>60000</v>
      </c>
      <c r="E241" s="21">
        <v>20000</v>
      </c>
      <c r="F241" s="21">
        <v>20000</v>
      </c>
      <c r="G241" s="21">
        <f t="shared" si="92"/>
        <v>60000</v>
      </c>
      <c r="H241" s="21">
        <v>2088</v>
      </c>
      <c r="I241" s="21">
        <f t="shared" si="93"/>
        <v>57912</v>
      </c>
      <c r="J241" s="21">
        <v>2088</v>
      </c>
      <c r="K241" s="22">
        <f t="shared" si="94"/>
        <v>0</v>
      </c>
      <c r="L241" s="22">
        <f t="shared" si="95"/>
        <v>57912</v>
      </c>
      <c r="M241" s="21">
        <v>2088</v>
      </c>
      <c r="N241" s="21">
        <v>2088</v>
      </c>
      <c r="O241" s="22">
        <f t="shared" si="96"/>
        <v>0</v>
      </c>
    </row>
    <row r="242" spans="1:15" ht="12.75">
      <c r="A242" s="6"/>
      <c r="B242" s="19" t="s">
        <v>387</v>
      </c>
      <c r="C242" s="20" t="s">
        <v>388</v>
      </c>
      <c r="D242" s="21">
        <v>0</v>
      </c>
      <c r="E242" s="21">
        <v>0</v>
      </c>
      <c r="F242" s="21">
        <v>0</v>
      </c>
      <c r="G242" s="21">
        <f t="shared" si="92"/>
        <v>0</v>
      </c>
      <c r="H242" s="21">
        <v>0</v>
      </c>
      <c r="I242" s="21">
        <f t="shared" si="93"/>
        <v>0</v>
      </c>
      <c r="J242" s="21">
        <v>0</v>
      </c>
      <c r="K242" s="22">
        <f t="shared" si="94"/>
        <v>0</v>
      </c>
      <c r="L242" s="22">
        <f t="shared" si="95"/>
        <v>0</v>
      </c>
      <c r="M242" s="21">
        <v>0</v>
      </c>
      <c r="N242" s="21">
        <v>0</v>
      </c>
      <c r="O242" s="22">
        <f t="shared" si="96"/>
        <v>0</v>
      </c>
    </row>
    <row r="243" spans="1:15" ht="12.75">
      <c r="A243" s="6"/>
      <c r="B243" s="19" t="s">
        <v>389</v>
      </c>
      <c r="C243" s="20" t="s">
        <v>390</v>
      </c>
      <c r="D243" s="21">
        <v>0</v>
      </c>
      <c r="E243" s="21">
        <v>0</v>
      </c>
      <c r="F243" s="21">
        <v>0</v>
      </c>
      <c r="G243" s="21">
        <f t="shared" si="92"/>
        <v>0</v>
      </c>
      <c r="H243" s="21">
        <v>0</v>
      </c>
      <c r="I243" s="21">
        <f t="shared" si="93"/>
        <v>0</v>
      </c>
      <c r="J243" s="21">
        <v>0</v>
      </c>
      <c r="K243" s="22">
        <f t="shared" si="94"/>
        <v>0</v>
      </c>
      <c r="L243" s="22">
        <f t="shared" si="95"/>
        <v>0</v>
      </c>
      <c r="M243" s="21">
        <v>0</v>
      </c>
      <c r="N243" s="21">
        <v>0</v>
      </c>
      <c r="O243" s="22">
        <f t="shared" si="96"/>
        <v>0</v>
      </c>
    </row>
    <row r="244" spans="1:15" ht="12.75">
      <c r="A244" s="6"/>
      <c r="B244" s="23"/>
      <c r="C244" s="20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ht="12.75">
      <c r="A245" s="6"/>
      <c r="B245" s="13" t="s">
        <v>391</v>
      </c>
      <c r="C245" s="14" t="s">
        <v>450</v>
      </c>
      <c r="D245" s="18">
        <f aca="true" t="shared" si="97" ref="D245:O245">SUBTOTAL(9,D246:D246)</f>
        <v>0</v>
      </c>
      <c r="E245" s="18">
        <f t="shared" si="97"/>
        <v>0</v>
      </c>
      <c r="F245" s="18">
        <f t="shared" si="97"/>
        <v>0</v>
      </c>
      <c r="G245" s="18">
        <f t="shared" si="97"/>
        <v>0</v>
      </c>
      <c r="H245" s="18">
        <f t="shared" si="97"/>
        <v>0</v>
      </c>
      <c r="I245" s="18">
        <f t="shared" si="97"/>
        <v>0</v>
      </c>
      <c r="J245" s="18">
        <f t="shared" si="97"/>
        <v>0</v>
      </c>
      <c r="K245" s="18">
        <f t="shared" si="97"/>
        <v>0</v>
      </c>
      <c r="L245" s="18">
        <f t="shared" si="97"/>
        <v>0</v>
      </c>
      <c r="M245" s="18">
        <f t="shared" si="97"/>
        <v>0</v>
      </c>
      <c r="N245" s="18">
        <f t="shared" si="97"/>
        <v>0</v>
      </c>
      <c r="O245" s="18">
        <f t="shared" si="97"/>
        <v>0</v>
      </c>
    </row>
    <row r="246" spans="1:15" ht="12.75">
      <c r="A246" s="6"/>
      <c r="B246" s="23"/>
      <c r="C246" s="20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ht="12.75">
      <c r="A247" s="6"/>
      <c r="B247" s="13" t="s">
        <v>392</v>
      </c>
      <c r="C247" s="14" t="s">
        <v>393</v>
      </c>
      <c r="D247" s="18">
        <f aca="true" t="shared" si="98" ref="D247:O247">SUBTOTAL(9,D248:D250)</f>
        <v>700000</v>
      </c>
      <c r="E247" s="18">
        <f t="shared" si="98"/>
        <v>0</v>
      </c>
      <c r="F247" s="18">
        <f t="shared" si="98"/>
        <v>0</v>
      </c>
      <c r="G247" s="18">
        <f t="shared" si="98"/>
        <v>700000</v>
      </c>
      <c r="H247" s="18">
        <f t="shared" si="98"/>
        <v>173350.4</v>
      </c>
      <c r="I247" s="18">
        <f t="shared" si="98"/>
        <v>526649.6</v>
      </c>
      <c r="J247" s="18">
        <f t="shared" si="98"/>
        <v>173350.4</v>
      </c>
      <c r="K247" s="18">
        <f t="shared" si="98"/>
        <v>0</v>
      </c>
      <c r="L247" s="18">
        <f t="shared" si="98"/>
        <v>526649.6</v>
      </c>
      <c r="M247" s="18">
        <f t="shared" si="98"/>
        <v>173350.4</v>
      </c>
      <c r="N247" s="18">
        <f t="shared" si="98"/>
        <v>173350.4</v>
      </c>
      <c r="O247" s="18">
        <f t="shared" si="98"/>
        <v>0</v>
      </c>
    </row>
    <row r="248" spans="1:15" ht="12.75">
      <c r="A248" s="6"/>
      <c r="B248" s="19" t="s">
        <v>394</v>
      </c>
      <c r="C248" s="20" t="s">
        <v>395</v>
      </c>
      <c r="D248" s="21">
        <v>0</v>
      </c>
      <c r="E248" s="21">
        <v>0</v>
      </c>
      <c r="F248" s="21">
        <v>0</v>
      </c>
      <c r="G248" s="21">
        <f>D248-E248+F248</f>
        <v>0</v>
      </c>
      <c r="H248" s="21">
        <v>0</v>
      </c>
      <c r="I248" s="21">
        <f>G248-H248</f>
        <v>0</v>
      </c>
      <c r="J248" s="21">
        <v>0</v>
      </c>
      <c r="K248" s="22">
        <f>H248-J248</f>
        <v>0</v>
      </c>
      <c r="L248" s="22">
        <f>G248-J248</f>
        <v>0</v>
      </c>
      <c r="M248" s="21">
        <v>0</v>
      </c>
      <c r="N248" s="21">
        <v>0</v>
      </c>
      <c r="O248" s="22">
        <f>J248-N248</f>
        <v>0</v>
      </c>
    </row>
    <row r="249" spans="1:15" ht="12.75">
      <c r="A249" s="6"/>
      <c r="B249" s="19" t="s">
        <v>396</v>
      </c>
      <c r="C249" s="20" t="s">
        <v>397</v>
      </c>
      <c r="D249" s="21">
        <v>700000</v>
      </c>
      <c r="E249" s="21">
        <v>0</v>
      </c>
      <c r="F249" s="21">
        <v>0</v>
      </c>
      <c r="G249" s="21">
        <f>D249-E249+F249</f>
        <v>700000</v>
      </c>
      <c r="H249" s="21">
        <v>173350.4</v>
      </c>
      <c r="I249" s="21">
        <f>G249-H249</f>
        <v>526649.6</v>
      </c>
      <c r="J249" s="21">
        <v>173350.4</v>
      </c>
      <c r="K249" s="22">
        <f>H249-J249</f>
        <v>0</v>
      </c>
      <c r="L249" s="22">
        <f>G249-J249</f>
        <v>526649.6</v>
      </c>
      <c r="M249" s="21">
        <v>173350.4</v>
      </c>
      <c r="N249" s="21">
        <v>173350.4</v>
      </c>
      <c r="O249" s="22">
        <f>J249-N249</f>
        <v>0</v>
      </c>
    </row>
    <row r="250" spans="1:15" ht="12.75">
      <c r="A250" s="6"/>
      <c r="B250" s="23"/>
      <c r="C250" s="20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ht="12.75">
      <c r="A251" s="6"/>
      <c r="B251" s="13" t="s">
        <v>398</v>
      </c>
      <c r="C251" s="14" t="s">
        <v>399</v>
      </c>
      <c r="D251" s="18">
        <f aca="true" t="shared" si="99" ref="D251:O251">SUBTOTAL(9,D252:D254)</f>
        <v>350000</v>
      </c>
      <c r="E251" s="18">
        <f t="shared" si="99"/>
        <v>0</v>
      </c>
      <c r="F251" s="18">
        <f t="shared" si="99"/>
        <v>0</v>
      </c>
      <c r="G251" s="18">
        <f t="shared" si="99"/>
        <v>350000</v>
      </c>
      <c r="H251" s="18">
        <f t="shared" si="99"/>
        <v>220000</v>
      </c>
      <c r="I251" s="18">
        <f t="shared" si="99"/>
        <v>130000</v>
      </c>
      <c r="J251" s="18">
        <f t="shared" si="99"/>
        <v>0</v>
      </c>
      <c r="K251" s="18">
        <f t="shared" si="99"/>
        <v>220000</v>
      </c>
      <c r="L251" s="18">
        <f t="shared" si="99"/>
        <v>350000</v>
      </c>
      <c r="M251" s="18">
        <f t="shared" si="99"/>
        <v>0</v>
      </c>
      <c r="N251" s="18">
        <f t="shared" si="99"/>
        <v>0</v>
      </c>
      <c r="O251" s="18">
        <f t="shared" si="99"/>
        <v>0</v>
      </c>
    </row>
    <row r="252" spans="1:15" ht="12.75">
      <c r="A252" s="6"/>
      <c r="B252" s="19" t="s">
        <v>400</v>
      </c>
      <c r="C252" s="20" t="s">
        <v>401</v>
      </c>
      <c r="D252" s="21">
        <v>250000</v>
      </c>
      <c r="E252" s="21">
        <v>0</v>
      </c>
      <c r="F252" s="21">
        <v>0</v>
      </c>
      <c r="G252" s="21">
        <f>D252-E252+F252</f>
        <v>250000</v>
      </c>
      <c r="H252" s="21">
        <v>220000</v>
      </c>
      <c r="I252" s="21">
        <f>G252-H252</f>
        <v>30000</v>
      </c>
      <c r="J252" s="21">
        <v>0</v>
      </c>
      <c r="K252" s="22">
        <f>H252-J252</f>
        <v>220000</v>
      </c>
      <c r="L252" s="22">
        <f>G252-J252</f>
        <v>250000</v>
      </c>
      <c r="M252" s="21">
        <v>0</v>
      </c>
      <c r="N252" s="21">
        <v>0</v>
      </c>
      <c r="O252" s="22">
        <f>J252-N252</f>
        <v>0</v>
      </c>
    </row>
    <row r="253" spans="1:15" ht="12.75">
      <c r="A253" s="6"/>
      <c r="B253" s="19" t="s">
        <v>402</v>
      </c>
      <c r="C253" s="20" t="s">
        <v>403</v>
      </c>
      <c r="D253" s="21">
        <v>100000</v>
      </c>
      <c r="E253" s="21">
        <v>0</v>
      </c>
      <c r="F253" s="21">
        <v>0</v>
      </c>
      <c r="G253" s="21">
        <f>D253-E253+F253</f>
        <v>100000</v>
      </c>
      <c r="H253" s="21">
        <v>0</v>
      </c>
      <c r="I253" s="21">
        <f>G253-H253</f>
        <v>100000</v>
      </c>
      <c r="J253" s="21">
        <v>0</v>
      </c>
      <c r="K253" s="22">
        <f>H253-J253</f>
        <v>0</v>
      </c>
      <c r="L253" s="22">
        <f>G253-J253</f>
        <v>100000</v>
      </c>
      <c r="M253" s="21">
        <v>0</v>
      </c>
      <c r="N253" s="21">
        <v>0</v>
      </c>
      <c r="O253" s="22">
        <f>J253-N253</f>
        <v>0</v>
      </c>
    </row>
    <row r="254" spans="1:15" ht="12.75">
      <c r="A254" s="6"/>
      <c r="B254" s="7"/>
      <c r="C254" s="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2.75">
      <c r="A255" s="6"/>
      <c r="B255" s="34" t="str">
        <f>"TOTAL CAPITULO "&amp;B215&amp;":"</f>
        <v>TOTAL CAPITULO 5000:</v>
      </c>
      <c r="C255" s="34"/>
      <c r="D255" s="24">
        <f aca="true" t="shared" si="100" ref="D255:O255">SUBTOTAL(9,D217:D254)</f>
        <v>6130000</v>
      </c>
      <c r="E255" s="24">
        <f t="shared" si="100"/>
        <v>1377868</v>
      </c>
      <c r="F255" s="24">
        <f t="shared" si="100"/>
        <v>1377868</v>
      </c>
      <c r="G255" s="24">
        <f t="shared" si="100"/>
        <v>6130000</v>
      </c>
      <c r="H255" s="24">
        <f t="shared" si="100"/>
        <v>2771376.86</v>
      </c>
      <c r="I255" s="24">
        <f t="shared" si="100"/>
        <v>3358623.14</v>
      </c>
      <c r="J255" s="24">
        <f t="shared" si="100"/>
        <v>683499.85</v>
      </c>
      <c r="K255" s="24">
        <f t="shared" si="100"/>
        <v>2087877.01</v>
      </c>
      <c r="L255" s="24">
        <f t="shared" si="100"/>
        <v>5446500.15</v>
      </c>
      <c r="M255" s="24">
        <f t="shared" si="100"/>
        <v>683499.85</v>
      </c>
      <c r="N255" s="24">
        <f t="shared" si="100"/>
        <v>683499.85</v>
      </c>
      <c r="O255" s="24">
        <f t="shared" si="100"/>
        <v>0</v>
      </c>
    </row>
    <row r="256" spans="1:15" ht="12.75">
      <c r="A256" s="6"/>
      <c r="B256" s="7"/>
      <c r="C256" s="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ht="12.75">
      <c r="A257" s="6"/>
      <c r="B257" s="9" t="s">
        <v>404</v>
      </c>
      <c r="C257" s="12" t="s">
        <v>405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2.75">
      <c r="A258" s="6"/>
      <c r="B258" s="7"/>
      <c r="C258" s="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ht="12.75">
      <c r="A259" s="6"/>
      <c r="B259" s="13" t="s">
        <v>406</v>
      </c>
      <c r="C259" s="14" t="s">
        <v>407</v>
      </c>
      <c r="D259" s="18">
        <f aca="true" t="shared" si="101" ref="D259:O259">SUBTOTAL(9,D260:D261)</f>
        <v>50000000</v>
      </c>
      <c r="E259" s="18">
        <f t="shared" si="101"/>
        <v>2422633</v>
      </c>
      <c r="F259" s="18">
        <f t="shared" si="101"/>
        <v>1556305859.1100001</v>
      </c>
      <c r="G259" s="18">
        <f t="shared" si="101"/>
        <v>1603883226.1100001</v>
      </c>
      <c r="H259" s="18">
        <f t="shared" si="101"/>
        <v>1319007348.2999997</v>
      </c>
      <c r="I259" s="18">
        <f t="shared" si="101"/>
        <v>284875877.8100004</v>
      </c>
      <c r="J259" s="18">
        <f t="shared" si="101"/>
        <v>744069916.8800001</v>
      </c>
      <c r="K259" s="18">
        <f t="shared" si="101"/>
        <v>574937431.4199996</v>
      </c>
      <c r="L259" s="18">
        <f t="shared" si="101"/>
        <v>859813309.23</v>
      </c>
      <c r="M259" s="18">
        <f t="shared" si="101"/>
        <v>741346520.73</v>
      </c>
      <c r="N259" s="18">
        <f t="shared" si="101"/>
        <v>741346520.73</v>
      </c>
      <c r="O259" s="18">
        <f t="shared" si="101"/>
        <v>2723396.1500000954</v>
      </c>
    </row>
    <row r="260" spans="1:15" ht="12.75">
      <c r="A260" s="6"/>
      <c r="B260" s="19" t="s">
        <v>408</v>
      </c>
      <c r="C260" s="20" t="s">
        <v>409</v>
      </c>
      <c r="D260" s="21">
        <v>50000000</v>
      </c>
      <c r="E260" s="21">
        <v>2422633</v>
      </c>
      <c r="F260" s="21">
        <v>1556305859.1100001</v>
      </c>
      <c r="G260" s="21">
        <f>D260-E260+F260</f>
        <v>1603883226.1100001</v>
      </c>
      <c r="H260" s="21">
        <v>1319007348.2999997</v>
      </c>
      <c r="I260" s="21">
        <f>G260-H260</f>
        <v>284875877.8100004</v>
      </c>
      <c r="J260" s="21">
        <v>744069916.8800001</v>
      </c>
      <c r="K260" s="22">
        <f>H260-J260</f>
        <v>574937431.4199996</v>
      </c>
      <c r="L260" s="22">
        <f>G260-J260</f>
        <v>859813309.23</v>
      </c>
      <c r="M260" s="21">
        <v>741346520.73</v>
      </c>
      <c r="N260" s="21">
        <v>741346520.73</v>
      </c>
      <c r="O260" s="22">
        <f>J260-N260</f>
        <v>2723396.1500000954</v>
      </c>
    </row>
    <row r="261" spans="1:15" ht="12.75">
      <c r="A261" s="6"/>
      <c r="B261" s="7"/>
      <c r="C261" s="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2.75">
      <c r="A262" s="6"/>
      <c r="B262" s="13" t="s">
        <v>410</v>
      </c>
      <c r="C262" s="14" t="s">
        <v>411</v>
      </c>
      <c r="D262" s="18">
        <f aca="true" t="shared" si="102" ref="D262:O262">SUBTOTAL(9,D263:D263)</f>
        <v>0</v>
      </c>
      <c r="E262" s="18">
        <f t="shared" si="102"/>
        <v>0</v>
      </c>
      <c r="F262" s="18">
        <f t="shared" si="102"/>
        <v>0</v>
      </c>
      <c r="G262" s="18">
        <f t="shared" si="102"/>
        <v>0</v>
      </c>
      <c r="H262" s="18">
        <f t="shared" si="102"/>
        <v>0</v>
      </c>
      <c r="I262" s="18">
        <f t="shared" si="102"/>
        <v>0</v>
      </c>
      <c r="J262" s="18">
        <f t="shared" si="102"/>
        <v>0</v>
      </c>
      <c r="K262" s="18">
        <f t="shared" si="102"/>
        <v>0</v>
      </c>
      <c r="L262" s="18">
        <f t="shared" si="102"/>
        <v>0</v>
      </c>
      <c r="M262" s="18">
        <f t="shared" si="102"/>
        <v>0</v>
      </c>
      <c r="N262" s="18">
        <f t="shared" si="102"/>
        <v>0</v>
      </c>
      <c r="O262" s="18">
        <f t="shared" si="102"/>
        <v>0</v>
      </c>
    </row>
    <row r="263" spans="1:15" ht="12.75">
      <c r="A263" s="6"/>
      <c r="B263" s="7"/>
      <c r="C263" s="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5" customHeight="1">
      <c r="A264" s="6"/>
      <c r="B264" s="13" t="s">
        <v>412</v>
      </c>
      <c r="C264" s="14" t="s">
        <v>413</v>
      </c>
      <c r="D264" s="18">
        <f aca="true" t="shared" si="103" ref="D264:O264">SUBTOTAL(9,D265:D265)</f>
        <v>0</v>
      </c>
      <c r="E264" s="18">
        <f t="shared" si="103"/>
        <v>0</v>
      </c>
      <c r="F264" s="18">
        <f t="shared" si="103"/>
        <v>0</v>
      </c>
      <c r="G264" s="18">
        <f t="shared" si="103"/>
        <v>0</v>
      </c>
      <c r="H264" s="18">
        <f t="shared" si="103"/>
        <v>0</v>
      </c>
      <c r="I264" s="18">
        <f t="shared" si="103"/>
        <v>0</v>
      </c>
      <c r="J264" s="18">
        <f t="shared" si="103"/>
        <v>0</v>
      </c>
      <c r="K264" s="18">
        <f t="shared" si="103"/>
        <v>0</v>
      </c>
      <c r="L264" s="18">
        <f t="shared" si="103"/>
        <v>0</v>
      </c>
      <c r="M264" s="18">
        <f t="shared" si="103"/>
        <v>0</v>
      </c>
      <c r="N264" s="18">
        <f t="shared" si="103"/>
        <v>0</v>
      </c>
      <c r="O264" s="18">
        <f t="shared" si="103"/>
        <v>0</v>
      </c>
    </row>
    <row r="265" spans="1:15" ht="30" customHeight="1">
      <c r="A265" s="6"/>
      <c r="B265" s="7"/>
      <c r="C265" s="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5" customHeight="1">
      <c r="A266" s="6"/>
      <c r="B266" s="34" t="str">
        <f>"TOTAL CAPITULO "&amp;B257&amp;":"</f>
        <v>TOTAL CAPITULO 6000:</v>
      </c>
      <c r="C266" s="34"/>
      <c r="D266" s="24">
        <f aca="true" t="shared" si="104" ref="D266:O266">SUBTOTAL(9,D259:D265)</f>
        <v>50000000</v>
      </c>
      <c r="E266" s="24">
        <f t="shared" si="104"/>
        <v>2422633</v>
      </c>
      <c r="F266" s="24">
        <f t="shared" si="104"/>
        <v>1556305859.1100001</v>
      </c>
      <c r="G266" s="24">
        <f t="shared" si="104"/>
        <v>1603883226.1100001</v>
      </c>
      <c r="H266" s="24">
        <f t="shared" si="104"/>
        <v>1319007348.2999997</v>
      </c>
      <c r="I266" s="24">
        <f t="shared" si="104"/>
        <v>284875877.8100004</v>
      </c>
      <c r="J266" s="24">
        <f t="shared" si="104"/>
        <v>744069916.8800001</v>
      </c>
      <c r="K266" s="24">
        <f t="shared" si="104"/>
        <v>574937431.4199996</v>
      </c>
      <c r="L266" s="24">
        <f t="shared" si="104"/>
        <v>859813309.23</v>
      </c>
      <c r="M266" s="24">
        <f t="shared" si="104"/>
        <v>741346520.73</v>
      </c>
      <c r="N266" s="24">
        <f t="shared" si="104"/>
        <v>741346520.73</v>
      </c>
      <c r="O266" s="24">
        <f t="shared" si="104"/>
        <v>2723396.1500000954</v>
      </c>
    </row>
    <row r="267" spans="1:15" ht="12.75">
      <c r="A267" s="6"/>
      <c r="B267" s="7"/>
      <c r="C267" s="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2.75">
      <c r="A268" s="6"/>
      <c r="B268" s="9" t="s">
        <v>414</v>
      </c>
      <c r="C268" s="15" t="s">
        <v>415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ht="12.75">
      <c r="A269" s="6"/>
      <c r="B269" s="7"/>
      <c r="C269" s="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ht="25.5">
      <c r="A270" s="6"/>
      <c r="B270" s="13" t="s">
        <v>416</v>
      </c>
      <c r="C270" s="14" t="s">
        <v>451</v>
      </c>
      <c r="D270" s="18">
        <f aca="true" t="shared" si="105" ref="D270:O270">SUBTOTAL(9,D271:D271)</f>
        <v>0</v>
      </c>
      <c r="E270" s="18">
        <f t="shared" si="105"/>
        <v>0</v>
      </c>
      <c r="F270" s="18">
        <f t="shared" si="105"/>
        <v>0</v>
      </c>
      <c r="G270" s="18">
        <f t="shared" si="105"/>
        <v>0</v>
      </c>
      <c r="H270" s="18">
        <f t="shared" si="105"/>
        <v>0</v>
      </c>
      <c r="I270" s="18">
        <f t="shared" si="105"/>
        <v>0</v>
      </c>
      <c r="J270" s="18">
        <f t="shared" si="105"/>
        <v>0</v>
      </c>
      <c r="K270" s="18">
        <f t="shared" si="105"/>
        <v>0</v>
      </c>
      <c r="L270" s="18">
        <f t="shared" si="105"/>
        <v>0</v>
      </c>
      <c r="M270" s="18">
        <f t="shared" si="105"/>
        <v>0</v>
      </c>
      <c r="N270" s="18">
        <f t="shared" si="105"/>
        <v>0</v>
      </c>
      <c r="O270" s="18">
        <f t="shared" si="105"/>
        <v>0</v>
      </c>
    </row>
    <row r="271" spans="1:15" ht="12.75">
      <c r="A271" s="6"/>
      <c r="B271" s="7"/>
      <c r="C271" s="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ht="12.75">
      <c r="A272" s="6"/>
      <c r="B272" s="13" t="s">
        <v>417</v>
      </c>
      <c r="C272" s="14" t="s">
        <v>418</v>
      </c>
      <c r="D272" s="18">
        <f aca="true" t="shared" si="106" ref="D272:O272">SUBTOTAL(9,D273:D273)</f>
        <v>0</v>
      </c>
      <c r="E272" s="18">
        <f t="shared" si="106"/>
        <v>0</v>
      </c>
      <c r="F272" s="18">
        <f t="shared" si="106"/>
        <v>0</v>
      </c>
      <c r="G272" s="18">
        <f t="shared" si="106"/>
        <v>0</v>
      </c>
      <c r="H272" s="18">
        <f t="shared" si="106"/>
        <v>0</v>
      </c>
      <c r="I272" s="18">
        <f t="shared" si="106"/>
        <v>0</v>
      </c>
      <c r="J272" s="18">
        <f t="shared" si="106"/>
        <v>0</v>
      </c>
      <c r="K272" s="18">
        <f t="shared" si="106"/>
        <v>0</v>
      </c>
      <c r="L272" s="18">
        <f t="shared" si="106"/>
        <v>0</v>
      </c>
      <c r="M272" s="18">
        <f t="shared" si="106"/>
        <v>0</v>
      </c>
      <c r="N272" s="18">
        <f t="shared" si="106"/>
        <v>0</v>
      </c>
      <c r="O272" s="18">
        <f t="shared" si="106"/>
        <v>0</v>
      </c>
    </row>
    <row r="273" spans="1:15" ht="12.75">
      <c r="A273" s="6"/>
      <c r="B273" s="7"/>
      <c r="C273" s="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ht="12.75">
      <c r="A274" s="6"/>
      <c r="B274" s="13" t="s">
        <v>419</v>
      </c>
      <c r="C274" s="14" t="s">
        <v>452</v>
      </c>
      <c r="D274" s="18">
        <f aca="true" t="shared" si="107" ref="D274:O274">SUBTOTAL(9,D275:D275)</f>
        <v>0</v>
      </c>
      <c r="E274" s="18">
        <f t="shared" si="107"/>
        <v>0</v>
      </c>
      <c r="F274" s="18">
        <f t="shared" si="107"/>
        <v>0</v>
      </c>
      <c r="G274" s="18">
        <f t="shared" si="107"/>
        <v>0</v>
      </c>
      <c r="H274" s="18">
        <f t="shared" si="107"/>
        <v>0</v>
      </c>
      <c r="I274" s="18">
        <f t="shared" si="107"/>
        <v>0</v>
      </c>
      <c r="J274" s="18">
        <f t="shared" si="107"/>
        <v>0</v>
      </c>
      <c r="K274" s="18">
        <f t="shared" si="107"/>
        <v>0</v>
      </c>
      <c r="L274" s="18">
        <f t="shared" si="107"/>
        <v>0</v>
      </c>
      <c r="M274" s="18">
        <f t="shared" si="107"/>
        <v>0</v>
      </c>
      <c r="N274" s="18">
        <f t="shared" si="107"/>
        <v>0</v>
      </c>
      <c r="O274" s="18">
        <f t="shared" si="107"/>
        <v>0</v>
      </c>
    </row>
    <row r="275" spans="1:15" ht="12.75">
      <c r="A275" s="6"/>
      <c r="B275" s="7"/>
      <c r="C275" s="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 ht="12.75">
      <c r="A276" s="6"/>
      <c r="B276" s="13" t="s">
        <v>420</v>
      </c>
      <c r="C276" s="14" t="s">
        <v>453</v>
      </c>
      <c r="D276" s="18">
        <f aca="true" t="shared" si="108" ref="D276:O276">SUBTOTAL(9,D277:D277)</f>
        <v>0</v>
      </c>
      <c r="E276" s="18">
        <f t="shared" si="108"/>
        <v>0</v>
      </c>
      <c r="F276" s="18">
        <f t="shared" si="108"/>
        <v>0</v>
      </c>
      <c r="G276" s="18">
        <f t="shared" si="108"/>
        <v>0</v>
      </c>
      <c r="H276" s="18">
        <f t="shared" si="108"/>
        <v>0</v>
      </c>
      <c r="I276" s="18">
        <f t="shared" si="108"/>
        <v>0</v>
      </c>
      <c r="J276" s="18">
        <f t="shared" si="108"/>
        <v>0</v>
      </c>
      <c r="K276" s="18">
        <f t="shared" si="108"/>
        <v>0</v>
      </c>
      <c r="L276" s="18">
        <f t="shared" si="108"/>
        <v>0</v>
      </c>
      <c r="M276" s="18">
        <f t="shared" si="108"/>
        <v>0</v>
      </c>
      <c r="N276" s="18">
        <f t="shared" si="108"/>
        <v>0</v>
      </c>
      <c r="O276" s="18">
        <f t="shared" si="108"/>
        <v>0</v>
      </c>
    </row>
    <row r="277" spans="1:15" ht="12.75">
      <c r="A277" s="6"/>
      <c r="B277" s="7"/>
      <c r="C277" s="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25.5">
      <c r="A278" s="6"/>
      <c r="B278" s="13" t="s">
        <v>421</v>
      </c>
      <c r="C278" s="14" t="s">
        <v>454</v>
      </c>
      <c r="D278" s="18">
        <f aca="true" t="shared" si="109" ref="D278:O278">SUBTOTAL(9,D279:D279)</f>
        <v>0</v>
      </c>
      <c r="E278" s="18">
        <f t="shared" si="109"/>
        <v>0</v>
      </c>
      <c r="F278" s="18">
        <f t="shared" si="109"/>
        <v>0</v>
      </c>
      <c r="G278" s="18">
        <f t="shared" si="109"/>
        <v>0</v>
      </c>
      <c r="H278" s="18">
        <f t="shared" si="109"/>
        <v>0</v>
      </c>
      <c r="I278" s="18">
        <f t="shared" si="109"/>
        <v>0</v>
      </c>
      <c r="J278" s="18">
        <f t="shared" si="109"/>
        <v>0</v>
      </c>
      <c r="K278" s="18">
        <f t="shared" si="109"/>
        <v>0</v>
      </c>
      <c r="L278" s="18">
        <f t="shared" si="109"/>
        <v>0</v>
      </c>
      <c r="M278" s="18">
        <f t="shared" si="109"/>
        <v>0</v>
      </c>
      <c r="N278" s="18">
        <f t="shared" si="109"/>
        <v>0</v>
      </c>
      <c r="O278" s="18">
        <f t="shared" si="109"/>
        <v>0</v>
      </c>
    </row>
    <row r="279" spans="1:15" ht="12.75">
      <c r="A279" s="6"/>
      <c r="B279" s="7"/>
      <c r="C279" s="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 ht="12.75">
      <c r="A280" s="6"/>
      <c r="B280" s="13" t="s">
        <v>422</v>
      </c>
      <c r="C280" s="14" t="s">
        <v>423</v>
      </c>
      <c r="D280" s="18">
        <f aca="true" t="shared" si="110" ref="D280:O280">SUBTOTAL(9,D281:D281)</f>
        <v>0</v>
      </c>
      <c r="E280" s="18">
        <f t="shared" si="110"/>
        <v>0</v>
      </c>
      <c r="F280" s="18">
        <f t="shared" si="110"/>
        <v>0</v>
      </c>
      <c r="G280" s="18">
        <f t="shared" si="110"/>
        <v>0</v>
      </c>
      <c r="H280" s="18">
        <f t="shared" si="110"/>
        <v>0</v>
      </c>
      <c r="I280" s="18">
        <f t="shared" si="110"/>
        <v>0</v>
      </c>
      <c r="J280" s="18">
        <f t="shared" si="110"/>
        <v>0</v>
      </c>
      <c r="K280" s="18">
        <f t="shared" si="110"/>
        <v>0</v>
      </c>
      <c r="L280" s="18">
        <f t="shared" si="110"/>
        <v>0</v>
      </c>
      <c r="M280" s="18">
        <f t="shared" si="110"/>
        <v>0</v>
      </c>
      <c r="N280" s="18">
        <f t="shared" si="110"/>
        <v>0</v>
      </c>
      <c r="O280" s="18">
        <f t="shared" si="110"/>
        <v>0</v>
      </c>
    </row>
    <row r="281" spans="1:15" ht="12.75">
      <c r="A281" s="6"/>
      <c r="B281" s="7"/>
      <c r="C281" s="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ht="25.5">
      <c r="A282" s="6"/>
      <c r="B282" s="13" t="s">
        <v>424</v>
      </c>
      <c r="C282" s="14" t="s">
        <v>425</v>
      </c>
      <c r="D282" s="18">
        <f aca="true" t="shared" si="111" ref="D282:O282">SUBTOTAL(9,D283:D283)</f>
        <v>0</v>
      </c>
      <c r="E282" s="18">
        <f t="shared" si="111"/>
        <v>0</v>
      </c>
      <c r="F282" s="18">
        <f t="shared" si="111"/>
        <v>0</v>
      </c>
      <c r="G282" s="18">
        <f t="shared" si="111"/>
        <v>0</v>
      </c>
      <c r="H282" s="18">
        <f t="shared" si="111"/>
        <v>0</v>
      </c>
      <c r="I282" s="18">
        <f t="shared" si="111"/>
        <v>0</v>
      </c>
      <c r="J282" s="18">
        <f t="shared" si="111"/>
        <v>0</v>
      </c>
      <c r="K282" s="18">
        <f t="shared" si="111"/>
        <v>0</v>
      </c>
      <c r="L282" s="18">
        <f t="shared" si="111"/>
        <v>0</v>
      </c>
      <c r="M282" s="18">
        <f t="shared" si="111"/>
        <v>0</v>
      </c>
      <c r="N282" s="18">
        <f t="shared" si="111"/>
        <v>0</v>
      </c>
      <c r="O282" s="18">
        <f t="shared" si="111"/>
        <v>0</v>
      </c>
    </row>
    <row r="283" spans="1:15" ht="12.75">
      <c r="A283" s="6"/>
      <c r="B283" s="7"/>
      <c r="C283" s="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ht="12.75">
      <c r="A284" s="6"/>
      <c r="B284" s="34" t="str">
        <f>"TOTAL CAPITULO "&amp;B268&amp;":"</f>
        <v>TOTAL CAPITULO 7000:</v>
      </c>
      <c r="C284" s="35"/>
      <c r="D284" s="24">
        <f aca="true" t="shared" si="112" ref="D284:O284">SUBTOTAL(9,D270:D283)</f>
        <v>0</v>
      </c>
      <c r="E284" s="24">
        <f t="shared" si="112"/>
        <v>0</v>
      </c>
      <c r="F284" s="24">
        <f t="shared" si="112"/>
        <v>0</v>
      </c>
      <c r="G284" s="24">
        <f t="shared" si="112"/>
        <v>0</v>
      </c>
      <c r="H284" s="24">
        <f t="shared" si="112"/>
        <v>0</v>
      </c>
      <c r="I284" s="24">
        <f t="shared" si="112"/>
        <v>0</v>
      </c>
      <c r="J284" s="24">
        <f t="shared" si="112"/>
        <v>0</v>
      </c>
      <c r="K284" s="24">
        <f t="shared" si="112"/>
        <v>0</v>
      </c>
      <c r="L284" s="24">
        <f t="shared" si="112"/>
        <v>0</v>
      </c>
      <c r="M284" s="24">
        <f t="shared" si="112"/>
        <v>0</v>
      </c>
      <c r="N284" s="24">
        <f t="shared" si="112"/>
        <v>0</v>
      </c>
      <c r="O284" s="24">
        <f t="shared" si="112"/>
        <v>0</v>
      </c>
    </row>
    <row r="285" spans="1:15" ht="12.75">
      <c r="A285" s="6"/>
      <c r="B285" s="7"/>
      <c r="C285" s="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 ht="12.75">
      <c r="A286" s="6"/>
      <c r="B286" s="9" t="s">
        <v>426</v>
      </c>
      <c r="C286" s="12" t="s">
        <v>427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</row>
    <row r="287" spans="1:15" ht="12.75">
      <c r="A287" s="6"/>
      <c r="B287" s="7"/>
      <c r="C287" s="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ht="12.75">
      <c r="A288" s="6"/>
      <c r="B288" s="13" t="s">
        <v>428</v>
      </c>
      <c r="C288" s="14" t="s">
        <v>429</v>
      </c>
      <c r="D288" s="18">
        <f aca="true" t="shared" si="113" ref="D288:O288">SUBTOTAL(9,D289:D289)</f>
        <v>0</v>
      </c>
      <c r="E288" s="18">
        <f t="shared" si="113"/>
        <v>0</v>
      </c>
      <c r="F288" s="18">
        <f t="shared" si="113"/>
        <v>0</v>
      </c>
      <c r="G288" s="18">
        <f t="shared" si="113"/>
        <v>0</v>
      </c>
      <c r="H288" s="18">
        <f t="shared" si="113"/>
        <v>0</v>
      </c>
      <c r="I288" s="18">
        <f t="shared" si="113"/>
        <v>0</v>
      </c>
      <c r="J288" s="18">
        <f t="shared" si="113"/>
        <v>0</v>
      </c>
      <c r="K288" s="18">
        <f t="shared" si="113"/>
        <v>0</v>
      </c>
      <c r="L288" s="18">
        <f t="shared" si="113"/>
        <v>0</v>
      </c>
      <c r="M288" s="18">
        <f t="shared" si="113"/>
        <v>0</v>
      </c>
      <c r="N288" s="18">
        <f t="shared" si="113"/>
        <v>0</v>
      </c>
      <c r="O288" s="18">
        <f t="shared" si="113"/>
        <v>0</v>
      </c>
    </row>
    <row r="289" spans="1:15" ht="12.75">
      <c r="A289" s="6"/>
      <c r="B289" s="7"/>
      <c r="C289" s="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 ht="12.75">
      <c r="A290" s="6"/>
      <c r="B290" s="13" t="s">
        <v>455</v>
      </c>
      <c r="C290" s="14" t="s">
        <v>430</v>
      </c>
      <c r="D290" s="18">
        <f aca="true" t="shared" si="114" ref="D290:O290">SUBTOTAL(9,D291:D291)</f>
        <v>0</v>
      </c>
      <c r="E290" s="18">
        <f t="shared" si="114"/>
        <v>0</v>
      </c>
      <c r="F290" s="18">
        <f t="shared" si="114"/>
        <v>0</v>
      </c>
      <c r="G290" s="18">
        <f t="shared" si="114"/>
        <v>0</v>
      </c>
      <c r="H290" s="18">
        <f t="shared" si="114"/>
        <v>0</v>
      </c>
      <c r="I290" s="18">
        <f t="shared" si="114"/>
        <v>0</v>
      </c>
      <c r="J290" s="18">
        <f t="shared" si="114"/>
        <v>0</v>
      </c>
      <c r="K290" s="18">
        <f t="shared" si="114"/>
        <v>0</v>
      </c>
      <c r="L290" s="18">
        <f t="shared" si="114"/>
        <v>0</v>
      </c>
      <c r="M290" s="18">
        <f t="shared" si="114"/>
        <v>0</v>
      </c>
      <c r="N290" s="18">
        <f t="shared" si="114"/>
        <v>0</v>
      </c>
      <c r="O290" s="18">
        <f t="shared" si="114"/>
        <v>0</v>
      </c>
    </row>
    <row r="291" spans="1:15" ht="12.75">
      <c r="A291" s="6"/>
      <c r="B291" s="7"/>
      <c r="C291" s="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2.75">
      <c r="A292" s="6"/>
      <c r="B292" s="13" t="s">
        <v>431</v>
      </c>
      <c r="C292" s="14" t="s">
        <v>5</v>
      </c>
      <c r="D292" s="18">
        <f aca="true" t="shared" si="115" ref="D292:O292">SUBTOTAL(9,D293:D293)</f>
        <v>0</v>
      </c>
      <c r="E292" s="18">
        <f t="shared" si="115"/>
        <v>0</v>
      </c>
      <c r="F292" s="18">
        <f t="shared" si="115"/>
        <v>0</v>
      </c>
      <c r="G292" s="18">
        <f t="shared" si="115"/>
        <v>0</v>
      </c>
      <c r="H292" s="18">
        <f t="shared" si="115"/>
        <v>0</v>
      </c>
      <c r="I292" s="18">
        <f t="shared" si="115"/>
        <v>0</v>
      </c>
      <c r="J292" s="18">
        <f t="shared" si="115"/>
        <v>0</v>
      </c>
      <c r="K292" s="18">
        <f t="shared" si="115"/>
        <v>0</v>
      </c>
      <c r="L292" s="18">
        <f t="shared" si="115"/>
        <v>0</v>
      </c>
      <c r="M292" s="18">
        <f t="shared" si="115"/>
        <v>0</v>
      </c>
      <c r="N292" s="18">
        <f t="shared" si="115"/>
        <v>0</v>
      </c>
      <c r="O292" s="18">
        <f t="shared" si="115"/>
        <v>0</v>
      </c>
    </row>
    <row r="293" spans="1:15" ht="12.75">
      <c r="A293" s="6"/>
      <c r="B293" s="7"/>
      <c r="C293" s="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2.75">
      <c r="A294" s="6"/>
      <c r="B294" s="34" t="str">
        <f>"TOTAL CAPITULO "&amp;B286&amp;":"</f>
        <v>TOTAL CAPITULO 8000:</v>
      </c>
      <c r="C294" s="34"/>
      <c r="D294" s="24">
        <f aca="true" t="shared" si="116" ref="D294:O294">SUBTOTAL(9,D288:D293)</f>
        <v>0</v>
      </c>
      <c r="E294" s="24">
        <f t="shared" si="116"/>
        <v>0</v>
      </c>
      <c r="F294" s="24">
        <f t="shared" si="116"/>
        <v>0</v>
      </c>
      <c r="G294" s="24">
        <f t="shared" si="116"/>
        <v>0</v>
      </c>
      <c r="H294" s="24">
        <f t="shared" si="116"/>
        <v>0</v>
      </c>
      <c r="I294" s="24">
        <f t="shared" si="116"/>
        <v>0</v>
      </c>
      <c r="J294" s="24">
        <f t="shared" si="116"/>
        <v>0</v>
      </c>
      <c r="K294" s="24">
        <f t="shared" si="116"/>
        <v>0</v>
      </c>
      <c r="L294" s="24">
        <f t="shared" si="116"/>
        <v>0</v>
      </c>
      <c r="M294" s="24">
        <f t="shared" si="116"/>
        <v>0</v>
      </c>
      <c r="N294" s="24">
        <f t="shared" si="116"/>
        <v>0</v>
      </c>
      <c r="O294" s="24">
        <f t="shared" si="116"/>
        <v>0</v>
      </c>
    </row>
    <row r="295" spans="1:15" ht="12.75">
      <c r="A295" s="6"/>
      <c r="B295" s="7"/>
      <c r="C295" s="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ht="12.75">
      <c r="A296" s="6"/>
      <c r="B296" s="9" t="s">
        <v>432</v>
      </c>
      <c r="C296" s="15" t="s">
        <v>456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 ht="12.75">
      <c r="A297" s="6"/>
      <c r="B297" s="7"/>
      <c r="C297" s="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ht="12.75">
      <c r="A298" s="6"/>
      <c r="B298" s="13" t="s">
        <v>433</v>
      </c>
      <c r="C298" s="14" t="s">
        <v>457</v>
      </c>
      <c r="D298" s="18">
        <f aca="true" t="shared" si="117" ref="D298:O298">SUBTOTAL(9,D299:D299)</f>
        <v>0</v>
      </c>
      <c r="E298" s="18">
        <f t="shared" si="117"/>
        <v>0</v>
      </c>
      <c r="F298" s="18">
        <f t="shared" si="117"/>
        <v>0</v>
      </c>
      <c r="G298" s="18">
        <f t="shared" si="117"/>
        <v>0</v>
      </c>
      <c r="H298" s="18">
        <f t="shared" si="117"/>
        <v>0</v>
      </c>
      <c r="I298" s="18">
        <f t="shared" si="117"/>
        <v>0</v>
      </c>
      <c r="J298" s="18">
        <f t="shared" si="117"/>
        <v>0</v>
      </c>
      <c r="K298" s="18">
        <f t="shared" si="117"/>
        <v>0</v>
      </c>
      <c r="L298" s="18">
        <f t="shared" si="117"/>
        <v>0</v>
      </c>
      <c r="M298" s="18">
        <f t="shared" si="117"/>
        <v>0</v>
      </c>
      <c r="N298" s="18">
        <f t="shared" si="117"/>
        <v>0</v>
      </c>
      <c r="O298" s="18">
        <f t="shared" si="117"/>
        <v>0</v>
      </c>
    </row>
    <row r="299" spans="1:15" ht="12.75">
      <c r="A299" s="6"/>
      <c r="B299" s="7"/>
      <c r="C299" s="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ht="12.75">
      <c r="A300" s="6"/>
      <c r="B300" s="13" t="s">
        <v>434</v>
      </c>
      <c r="C300" s="14" t="s">
        <v>435</v>
      </c>
      <c r="D300" s="18">
        <f aca="true" t="shared" si="118" ref="D300:O300">SUBTOTAL(9,D301:D301)</f>
        <v>0</v>
      </c>
      <c r="E300" s="18">
        <f t="shared" si="118"/>
        <v>0</v>
      </c>
      <c r="F300" s="18">
        <f t="shared" si="118"/>
        <v>0</v>
      </c>
      <c r="G300" s="18">
        <f t="shared" si="118"/>
        <v>0</v>
      </c>
      <c r="H300" s="18">
        <f t="shared" si="118"/>
        <v>0</v>
      </c>
      <c r="I300" s="18">
        <f t="shared" si="118"/>
        <v>0</v>
      </c>
      <c r="J300" s="18">
        <f t="shared" si="118"/>
        <v>0</v>
      </c>
      <c r="K300" s="18">
        <f t="shared" si="118"/>
        <v>0</v>
      </c>
      <c r="L300" s="18">
        <f t="shared" si="118"/>
        <v>0</v>
      </c>
      <c r="M300" s="18">
        <f t="shared" si="118"/>
        <v>0</v>
      </c>
      <c r="N300" s="18">
        <f t="shared" si="118"/>
        <v>0</v>
      </c>
      <c r="O300" s="18">
        <f t="shared" si="118"/>
        <v>0</v>
      </c>
    </row>
    <row r="301" spans="1:15" ht="12.75">
      <c r="A301" s="6"/>
      <c r="B301" s="7"/>
      <c r="C301" s="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2.75">
      <c r="A302" s="6"/>
      <c r="B302" s="13" t="s">
        <v>436</v>
      </c>
      <c r="C302" s="14" t="s">
        <v>437</v>
      </c>
      <c r="D302" s="18">
        <f aca="true" t="shared" si="119" ref="D302:O302">SUBTOTAL(9,D303:D303)</f>
        <v>0</v>
      </c>
      <c r="E302" s="18">
        <f t="shared" si="119"/>
        <v>0</v>
      </c>
      <c r="F302" s="18">
        <f t="shared" si="119"/>
        <v>0</v>
      </c>
      <c r="G302" s="18">
        <f t="shared" si="119"/>
        <v>0</v>
      </c>
      <c r="H302" s="18">
        <f t="shared" si="119"/>
        <v>0</v>
      </c>
      <c r="I302" s="18">
        <f t="shared" si="119"/>
        <v>0</v>
      </c>
      <c r="J302" s="18">
        <f t="shared" si="119"/>
        <v>0</v>
      </c>
      <c r="K302" s="18">
        <f t="shared" si="119"/>
        <v>0</v>
      </c>
      <c r="L302" s="18">
        <f t="shared" si="119"/>
        <v>0</v>
      </c>
      <c r="M302" s="18">
        <f t="shared" si="119"/>
        <v>0</v>
      </c>
      <c r="N302" s="18">
        <f t="shared" si="119"/>
        <v>0</v>
      </c>
      <c r="O302" s="18">
        <f t="shared" si="119"/>
        <v>0</v>
      </c>
    </row>
    <row r="303" spans="1:15" ht="12.75">
      <c r="A303" s="6"/>
      <c r="B303" s="7"/>
      <c r="C303" s="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ht="12.75">
      <c r="A304" s="6"/>
      <c r="B304" s="13" t="s">
        <v>438</v>
      </c>
      <c r="C304" s="14" t="s">
        <v>439</v>
      </c>
      <c r="D304" s="18">
        <f aca="true" t="shared" si="120" ref="D304:O304">SUBTOTAL(9,D305:D305)</f>
        <v>0</v>
      </c>
      <c r="E304" s="18">
        <f t="shared" si="120"/>
        <v>0</v>
      </c>
      <c r="F304" s="18">
        <f t="shared" si="120"/>
        <v>0</v>
      </c>
      <c r="G304" s="18">
        <f t="shared" si="120"/>
        <v>0</v>
      </c>
      <c r="H304" s="18">
        <f t="shared" si="120"/>
        <v>0</v>
      </c>
      <c r="I304" s="18">
        <f t="shared" si="120"/>
        <v>0</v>
      </c>
      <c r="J304" s="18">
        <f t="shared" si="120"/>
        <v>0</v>
      </c>
      <c r="K304" s="18">
        <f t="shared" si="120"/>
        <v>0</v>
      </c>
      <c r="L304" s="18">
        <f t="shared" si="120"/>
        <v>0</v>
      </c>
      <c r="M304" s="18">
        <f t="shared" si="120"/>
        <v>0</v>
      </c>
      <c r="N304" s="18">
        <f t="shared" si="120"/>
        <v>0</v>
      </c>
      <c r="O304" s="18">
        <f t="shared" si="120"/>
        <v>0</v>
      </c>
    </row>
    <row r="305" spans="1:15" ht="12.75">
      <c r="A305" s="6"/>
      <c r="B305" s="7"/>
      <c r="C305" s="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2.75">
      <c r="A306" s="6"/>
      <c r="B306" s="13" t="s">
        <v>440</v>
      </c>
      <c r="C306" s="14" t="s">
        <v>458</v>
      </c>
      <c r="D306" s="18">
        <f aca="true" t="shared" si="121" ref="D306:O306">SUBTOTAL(9,D307:D307)</f>
        <v>0</v>
      </c>
      <c r="E306" s="18">
        <f t="shared" si="121"/>
        <v>0</v>
      </c>
      <c r="F306" s="18">
        <f t="shared" si="121"/>
        <v>0</v>
      </c>
      <c r="G306" s="18">
        <f t="shared" si="121"/>
        <v>0</v>
      </c>
      <c r="H306" s="18">
        <f t="shared" si="121"/>
        <v>0</v>
      </c>
      <c r="I306" s="18">
        <f t="shared" si="121"/>
        <v>0</v>
      </c>
      <c r="J306" s="18">
        <f t="shared" si="121"/>
        <v>0</v>
      </c>
      <c r="K306" s="18">
        <f t="shared" si="121"/>
        <v>0</v>
      </c>
      <c r="L306" s="18">
        <f t="shared" si="121"/>
        <v>0</v>
      </c>
      <c r="M306" s="18">
        <f t="shared" si="121"/>
        <v>0</v>
      </c>
      <c r="N306" s="18">
        <f t="shared" si="121"/>
        <v>0</v>
      </c>
      <c r="O306" s="18">
        <f t="shared" si="121"/>
        <v>0</v>
      </c>
    </row>
    <row r="307" spans="1:15" ht="12.75">
      <c r="A307" s="6"/>
      <c r="B307" s="7"/>
      <c r="C307" s="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ht="12.75">
      <c r="A308" s="6"/>
      <c r="B308" s="13" t="s">
        <v>441</v>
      </c>
      <c r="C308" s="14" t="s">
        <v>442</v>
      </c>
      <c r="D308" s="18">
        <f aca="true" t="shared" si="122" ref="D308:O308">SUBTOTAL(9,D309:D309)</f>
        <v>0</v>
      </c>
      <c r="E308" s="18">
        <f t="shared" si="122"/>
        <v>0</v>
      </c>
      <c r="F308" s="18">
        <f t="shared" si="122"/>
        <v>0</v>
      </c>
      <c r="G308" s="18">
        <f t="shared" si="122"/>
        <v>0</v>
      </c>
      <c r="H308" s="18">
        <f t="shared" si="122"/>
        <v>0</v>
      </c>
      <c r="I308" s="18">
        <f t="shared" si="122"/>
        <v>0</v>
      </c>
      <c r="J308" s="18">
        <f t="shared" si="122"/>
        <v>0</v>
      </c>
      <c r="K308" s="18">
        <f t="shared" si="122"/>
        <v>0</v>
      </c>
      <c r="L308" s="18">
        <f t="shared" si="122"/>
        <v>0</v>
      </c>
      <c r="M308" s="18">
        <f t="shared" si="122"/>
        <v>0</v>
      </c>
      <c r="N308" s="18">
        <f t="shared" si="122"/>
        <v>0</v>
      </c>
      <c r="O308" s="18">
        <f t="shared" si="122"/>
        <v>0</v>
      </c>
    </row>
    <row r="309" spans="1:15" ht="12.75">
      <c r="A309" s="6"/>
      <c r="B309" s="7"/>
      <c r="C309" s="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1:15" ht="12.75">
      <c r="A310" s="6"/>
      <c r="B310" s="13" t="s">
        <v>443</v>
      </c>
      <c r="C310" s="14" t="s">
        <v>459</v>
      </c>
      <c r="D310" s="18">
        <f aca="true" t="shared" si="123" ref="D310:O310">SUBTOTAL(9,D311:D311)</f>
        <v>0</v>
      </c>
      <c r="E310" s="18">
        <f t="shared" si="123"/>
        <v>0</v>
      </c>
      <c r="F310" s="18">
        <f t="shared" si="123"/>
        <v>0</v>
      </c>
      <c r="G310" s="18">
        <f t="shared" si="123"/>
        <v>0</v>
      </c>
      <c r="H310" s="18">
        <f t="shared" si="123"/>
        <v>0</v>
      </c>
      <c r="I310" s="18">
        <f t="shared" si="123"/>
        <v>0</v>
      </c>
      <c r="J310" s="18">
        <f t="shared" si="123"/>
        <v>0</v>
      </c>
      <c r="K310" s="18">
        <f t="shared" si="123"/>
        <v>0</v>
      </c>
      <c r="L310" s="18">
        <f t="shared" si="123"/>
        <v>0</v>
      </c>
      <c r="M310" s="18">
        <f t="shared" si="123"/>
        <v>0</v>
      </c>
      <c r="N310" s="18">
        <f t="shared" si="123"/>
        <v>0</v>
      </c>
      <c r="O310" s="18">
        <f t="shared" si="123"/>
        <v>0</v>
      </c>
    </row>
    <row r="311" spans="1:15" ht="19.5" customHeight="1">
      <c r="A311" s="6"/>
      <c r="B311" s="7"/>
      <c r="C311" s="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</row>
    <row r="312" spans="1:15" ht="15" customHeight="1">
      <c r="A312" s="6"/>
      <c r="B312" s="34" t="str">
        <f>"TOTAL CAPITULO "&amp;B296&amp;":"</f>
        <v>TOTAL CAPITULO 9000:</v>
      </c>
      <c r="C312" s="35"/>
      <c r="D312" s="24">
        <f aca="true" t="shared" si="124" ref="D312:O312">SUBTOTAL(9,D298:D311)</f>
        <v>0</v>
      </c>
      <c r="E312" s="24">
        <f t="shared" si="124"/>
        <v>0</v>
      </c>
      <c r="F312" s="24">
        <f t="shared" si="124"/>
        <v>0</v>
      </c>
      <c r="G312" s="24">
        <f t="shared" si="124"/>
        <v>0</v>
      </c>
      <c r="H312" s="24">
        <f t="shared" si="124"/>
        <v>0</v>
      </c>
      <c r="I312" s="24">
        <f t="shared" si="124"/>
        <v>0</v>
      </c>
      <c r="J312" s="24">
        <f t="shared" si="124"/>
        <v>0</v>
      </c>
      <c r="K312" s="24">
        <f t="shared" si="124"/>
        <v>0</v>
      </c>
      <c r="L312" s="24">
        <f t="shared" si="124"/>
        <v>0</v>
      </c>
      <c r="M312" s="24">
        <f t="shared" si="124"/>
        <v>0</v>
      </c>
      <c r="N312" s="24">
        <f t="shared" si="124"/>
        <v>0</v>
      </c>
      <c r="O312" s="24">
        <f t="shared" si="124"/>
        <v>0</v>
      </c>
    </row>
    <row r="313" spans="1:15" ht="15" customHeight="1">
      <c r="A313" s="6"/>
      <c r="B313" s="7"/>
      <c r="C313" s="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1:15" ht="15" customHeight="1">
      <c r="A314" s="6"/>
      <c r="B314" s="36" t="s">
        <v>460</v>
      </c>
      <c r="C314" s="36"/>
      <c r="D314" s="25">
        <f aca="true" t="shared" si="125" ref="D314:O314">SUM(D50,D112,D193,D213,D255,D266,D284,D294,D312)</f>
        <v>1204244000</v>
      </c>
      <c r="E314" s="25">
        <f t="shared" si="125"/>
        <v>30016897.98</v>
      </c>
      <c r="F314" s="25">
        <f t="shared" si="125"/>
        <v>1584196165.0900002</v>
      </c>
      <c r="G314" s="25">
        <f t="shared" si="125"/>
        <v>2758423267.11</v>
      </c>
      <c r="H314" s="25">
        <f t="shared" si="125"/>
        <v>1886866738.9599996</v>
      </c>
      <c r="I314" s="25">
        <f t="shared" si="125"/>
        <v>871556528.1500003</v>
      </c>
      <c r="J314" s="25">
        <f t="shared" si="125"/>
        <v>1111075291.63</v>
      </c>
      <c r="K314" s="25">
        <f t="shared" si="125"/>
        <v>775791447.3299996</v>
      </c>
      <c r="L314" s="25">
        <f t="shared" si="125"/>
        <v>1647347975.48</v>
      </c>
      <c r="M314" s="25">
        <f t="shared" si="125"/>
        <v>1101687123.92</v>
      </c>
      <c r="N314" s="25">
        <f t="shared" si="125"/>
        <v>1101408290.19</v>
      </c>
      <c r="O314" s="25">
        <f t="shared" si="125"/>
        <v>9667001.440000096</v>
      </c>
    </row>
    <row r="315" spans="1:15" ht="15" customHeight="1">
      <c r="A315" s="6"/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2:15" ht="15" customHeight="1"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</sheetData>
  <sheetProtection/>
  <mergeCells count="24">
    <mergeCell ref="B255:C255"/>
    <mergeCell ref="B266:C266"/>
    <mergeCell ref="B284:C284"/>
    <mergeCell ref="B294:C294"/>
    <mergeCell ref="B312:C312"/>
    <mergeCell ref="B314:C314"/>
    <mergeCell ref="B112:C112"/>
    <mergeCell ref="D7:D8"/>
    <mergeCell ref="G7:G8"/>
    <mergeCell ref="E7:F7"/>
    <mergeCell ref="I7:I8"/>
    <mergeCell ref="L7:L8"/>
    <mergeCell ref="H7:H8"/>
    <mergeCell ref="B50:C50"/>
    <mergeCell ref="B193:C193"/>
    <mergeCell ref="B213:C213"/>
    <mergeCell ref="B3:O3"/>
    <mergeCell ref="B4:O4"/>
    <mergeCell ref="N7:N8"/>
    <mergeCell ref="O7:O8"/>
    <mergeCell ref="J7:J8"/>
    <mergeCell ref="B7:C8"/>
    <mergeCell ref="M7:M8"/>
    <mergeCell ref="K7:K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2020-06-18T19:52:44Z</cp:lastPrinted>
  <dcterms:created xsi:type="dcterms:W3CDTF">2013-04-18T20:56:07Z</dcterms:created>
  <dcterms:modified xsi:type="dcterms:W3CDTF">2020-06-18T20:28:08Z</dcterms:modified>
  <cp:category/>
  <cp:version/>
  <cp:contentType/>
  <cp:contentStatus/>
</cp:coreProperties>
</file>